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那曲市" sheetId="42" r:id="rId1"/>
  </sheets>
  <definedNames>
    <definedName name="_xlnm._FilterDatabase" localSheetId="0" hidden="1">那曲市!$A$5:$Z$235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<sst xmlns="http://schemas.openxmlformats.org/spreadsheetml/2006/main" count="1395" uniqueCount="754">
  <si>
    <t>那曲市2024年财政衔接推进乡村振兴补助资金项目库明细表</t>
  </si>
  <si>
    <t>制表单位：安多县农业农村和科技水利局                                                                                                                                                                单位：万元                                                                                                                                                             制表时间：2024年12月19日</t>
  </si>
  <si>
    <t>序号</t>
  </si>
  <si>
    <t>地市/县区</t>
  </si>
  <si>
    <t>项目名称</t>
  </si>
  <si>
    <t>项目地点</t>
  </si>
  <si>
    <t>项目建设内容（项目总体情况、可行性、必要性)</t>
  </si>
  <si>
    <t>项目性质 （新建/续建）</t>
  </si>
  <si>
    <t>责任单位</t>
  </si>
  <si>
    <t>目前两级资金到位情况</t>
  </si>
  <si>
    <t>本项目概算投资</t>
  </si>
  <si>
    <t>两级资金匹配情况（万元）</t>
  </si>
  <si>
    <t>效益分析</t>
  </si>
  <si>
    <t>前置手续跑办情况</t>
  </si>
  <si>
    <t xml:space="preserve">备注                    </t>
  </si>
  <si>
    <t>总投资</t>
  </si>
  <si>
    <t>中央投资</t>
  </si>
  <si>
    <t>自治区资金</t>
  </si>
  <si>
    <t>市级资金</t>
  </si>
  <si>
    <t>县级资金</t>
  </si>
  <si>
    <t>群众自筹</t>
  </si>
  <si>
    <t>行次</t>
  </si>
  <si>
    <t>那曲市</t>
  </si>
  <si>
    <t>一、尼玛县</t>
  </si>
  <si>
    <t>生产发展类（含产业基础设施配套类）</t>
  </si>
  <si>
    <t>尼玛县</t>
  </si>
  <si>
    <t>尼玛县村联营合作社扶持项目</t>
  </si>
  <si>
    <t>申亚乡石康村、来多乡杭达村、军仓乡尼隆村、卓瓦乡亚卡村</t>
  </si>
  <si>
    <t>建设内容及规模：尼玛县现组建完成“整村联营”合作社32家，对组建完成且薄弱的4家合作社进行扶持，具体建设内容为：其中：申亚乡石康村建设高寒棚圈3座，一座建筑面积343.09㎡（其中羊舍312.49㎡，附属用房30.6㎡），配套实施水井房（8.1㎡/座）及附属设施，畜产品仓储房2座（38.88㎡一座，117.45㎡一座）；来多乡杭达村建设高寒棚圈3座一座建筑面积343.09㎡（其中羊舍312.49㎡，附属用房30.6㎡），配套实施配套实施水井房（8.1㎡/座）及附属设施，畜产品仓储房2座（38.88㎡一座，117.45㎡一座）；军仓乡尼隆村建设高寒棚圈6座一座建筑面积343.09㎡（其中羊舍312.49㎡，附属用房30.6㎡），配套实施水井房（8.1㎡/座）及附属设施，畜产品仓储房2座（38.88㎡一座，117.45㎡一座）；卓瓦乡亚卡村建设高寒棚圈3座一座建筑面积343.09㎡（其中羊舍312.49㎡，附属用房30.6㎡），配套实施水井房（8.1㎡/座）及附属设施，畜产品仓储房2座（38.88㎡一座，117.45㎡一座）；购置绵羊1575只、白绒山羊315只、饲草料200吨及防疫耳标1890套；
可行性：1.申亚乡石康村平均海拔4677米，来多杭达村平均海拔4750米，军仓乡尼隆村平均海拔4750米，卓瓦乡亚卡村平均海拔4830米，属于高海拔乡镇，满足政策支持。2.截至2023年底，申亚乡载畜量8.24万（折合绵羊单位），目前牲畜存量5.54万（折合绵羊单位）；来多乡载畜量9.96万（折合绵羊单位），目前牲畜存量7.36万（折合绵羊单位）；军仓乡载畜量8.90万（折合绵羊单位），目前牲畜存量5.25万（折合绵羊单位）；卓瓦乡亚卡村草畜平衡面积443644.7万亩，牲畜存栏1330头牦牛，6150只绵羊，1280只山羊。均不存在超载现象；3.立足本地区的产业优势和资源优势，推动养殖业持续、健康发展，推进农牧区经济结构调整，提高农业生产组织化程度和农业产业化经营水平，确保市场有效供给；4.生产服务配套设施相对完善，设备、材料等运输较为方便，具有良好的施工条件；5.村委会已在全村开展宣讲活动，群众接受度高，群众基础可行。
必要性：县大力推广整村联营试点工作，旨在改变传统单一的养殖模式，项目的实施为试点工作开展提供基础性支持，符合县农牧业发展规划；
经营主体：①申亚乡石康村秋池嗦嘎农牧民专业合作社、②尼玛县当惹富民村联营专业合作社、③尼玛县尼隆哑卓养殖业专业合作社④尼玛县卓瓦央恰牧民专业合作社</t>
  </si>
  <si>
    <t>新建</t>
  </si>
  <si>
    <t>尼玛县农业农村和科技水利局</t>
  </si>
  <si>
    <t xml:space="preserve">1.经济效益：尼玛县为纯牧业县，畜牧业是牧民群众赖以生存的支柱产业和主要经济来源，项目的实施将有效改变高寒的自然条件使传统畜牧业牲畜奶产量低、死亡率高、肉质结构不合理等突出问题，同时也提升了产业带动能力，增加了群众产业收入，收益户数281户1272人，年收益预计200万元，发放劳务报酬100万。
2.社会效益：项目的实施可促进我县畜牧业的健康发展，为发展集约化、标准化、规范化的现代化高质量畜牧业奠定了基础。同时项目的实施可减少利用草场过程中引发的各种纠纷。
3.生态效益：项目的实施将有效改变牧区饲草料乱堆、牲畜粪污乱排、人畜混居等突出问题，实现了人畜分离，提高了生态效益。
4.可持续性：项目的实施一改过去布置随意、无序、低效的状态，同时也提升了农牧业防灾抗灾减灾能力。
</t>
  </si>
  <si>
    <t>待下概批</t>
  </si>
  <si>
    <t>尼玛县甲谷乡绵羊养殖项目</t>
  </si>
  <si>
    <t>吉松村、曲米村、载那村</t>
  </si>
  <si>
    <t>建设内容及规模：对甲谷乡组建的3家“整村联营”合作社进行扶持，具体建设内容为：其中：吉松村建设高寒棚圈4座,一座建筑面积343.09㎡（其中羊舍312.49㎡，附属用房30.6㎡），配套实施水井房（8.1㎡/座）及附属设施，畜产品仓储房1座（117.45㎡一座）；曲米村建设高寒棚圈3座，一座建筑面积343.09㎡（其中羊舍312.49㎡，附属用房30.6㎡），配套实施水井房（8.1㎡/座）及附属设施，畜产品仓储房2座（38.88㎡一座，117.45㎡一座）；载那村建设高寒棚圈3座，一座建筑面积343.09㎡（其中羊舍312.49㎡，附属用房30.6㎡），配套实施水井房（8.1㎡/座）及附属设施，畜产品仓储房1座（162.81㎡一座）；购置绵羊1575只、饲草料300吨及防疫耳标1575套。
可行性：1.甲谷乡平均海拔4700米以上，其中曲米村4712.38米、吉松村4708.4米、载那村4622米，属于高海拔乡镇，满足政策支持。2.截至2023年底，甲谷乡载畜量7.94万（折合绵羊单位），目前牲畜存量4.98万（折合绵羊单位），发展空间2.96万（折合绵羊单位），不存在超载现象；3.立足本地区的产业优势和资源优势，推动养殖业持续、健康发展，推进农牧区经济结构调整，提高农业生产组织化程度和农业产业化经营水平，确保市场有效供给；4.生产服务配套设施相对完善，设备、材料等运输较为方便，具有良好的施工条件；5.村委会已在全村开展宣讲活动，群众接受度高，群众基础可行。
必要性：县大力推广整村联营试点工作，旨在改变传统单一的养殖模式，项目的实施为试点工作开展提供基础性支持，符合县农牧业发展规划；
经营主体：①甲谷乡吉松村农牧民专业合作社、②甲谷乡曲米村农牧民经济合作组织、③甲谷乡载那村农牧民专业合作社</t>
  </si>
  <si>
    <t>1.经济效益：尼玛县为纯牧业县，畜牧业是牧民群众赖以生存的支柱产业和主要经济来源，项目的实施将有效改变高寒的自然条件使传统畜牧业牲畜奶产量低、死亡率高、肉质结构不合理等突出问题，同时也提升了产业带动能力，增加了群众产业收入，收益户数234户918人，年收益预计302.5万元，发放劳务报酬60万。
2.社会效益：项目的实施可促进我县畜牧业的健康发展，为发展集约化、标准化、规范化的现代化高质量畜牧业奠定了基础。同时项目的实施可减少利用草场过程中引发的各种纠纷。
3.生态效益：项目的实施将有效改变牧区饲草料乱堆、牲畜粪污乱排、人畜混居等突出问题，实现了人畜分离，提高了生态效益。
4.可持续性：项目的实施一改过去布置随意、无序、低效的状态，同时也提升了农牧业防灾抗灾减灾能力。</t>
  </si>
  <si>
    <t>已完成前置，待资金到位开展招标</t>
  </si>
  <si>
    <t>申亚乡绵羊养殖项目</t>
  </si>
  <si>
    <t>申亚乡嘎青村、甲隆村、康琼村</t>
  </si>
  <si>
    <t>1.建设内容及规模：申亚乡（3个行政村）建设羊圈15座（每个村5座羊圈，含棚圈、活动场所，水井），畜产品储存房6座（每个村两座，一座40㎡，一座120㎡），购置母羊1500只，公羊75只，饲草料300吨。一座羊圈含一栋高寒棚圈及附属用房，一座水井，总建筑面积332.65㎡，占地面积为332.65㎡，建筑层数为地上一层，建筑高度为2.85m，为砖混结构，其中羊舍建筑面积为292.01㎡，附属用房建筑面积40.64㎡（饲草库18.90㎡，操作间21.74㎡）。2.项目实施的可行性、必要性：本项目符合相关政策要求，符合尼玛县总体规划要求。尼玛县大力推广整村联营，该项目落地的已组建整村联营的申亚乡嘎青村、甲隆村、康琼村3个行政村，符合县牧业发展。目前3个行政村有牲畜族群59个，国家投资建设的棚圈38个，现有棚圈无法满足实际需求。本项目养殖场建设项目，旨在立足本地区的产业优势和资源优势，推动养殖业持续、健康发展，推进农业和农村经济结构调整，提高农业生产组织化程度和农业产业化经营水平，确保市场有效供给的需要。该项目的实施不仅能促进整村联营牧业发展，解决部分剩余劳动力，而且还将促进物资流通等方面的发展。项目建成后，随着主导产业的发展和附加产业的兴起，养殖业产值将大幅度增加，带动当地群众增加收入，带领本地区人民全面致富奔小康无疑，本项目具有重要的现实意义。3.效益分析：为进一步发展壮大村级产业项目，该项目建成后提升村居牲畜结构质量；带动村居剩余劳动力再就业；牲畜养殖做为牧区重要产业，能够带动牧民增收。项目带动274户1130人受益。
4.经营主体：申亚乡嘎青村、甲隆村、康琼村</t>
  </si>
  <si>
    <t>续建</t>
  </si>
  <si>
    <t>为进一步发展壮大村级产业项目，该项目建成后提升村居牲畜结构质量；带动村居剩余劳动力再就业；牲畜养殖做为牧区重要产业，能够带动牧民增收。项目带动274户1130人受益。</t>
  </si>
  <si>
    <t>2024年缺口资金项目</t>
  </si>
  <si>
    <t>宜居宜业和美乡村类</t>
  </si>
  <si>
    <t xml:space="preserve">尼玛县甲谷乡曲米村美丽宜居村建设项目  </t>
  </si>
  <si>
    <t>曲米村</t>
  </si>
  <si>
    <t>总体情况：维修改造并拓宽延伸破旧水泥路5285.27㎡和栏杆90m，新建公共旱厕2座87.72㎡，水井房3座236.55㎡；沥青混凝土面层18736.32㎡，透水混凝土硬化2986.96㎡，新增人行道1142㎡，路缘石1554㎡，盖板沟3445m，太阳能路灯111盏（覆盖该行政村和自然村）；以及室外附属工程、设备购置等。
可行性：符合高原和美乡村建设政策及“三区三线六防”要求；现场满足施工条件；符合当地群众的实际需求且村委会已在全村开展宣讲活动，群众接受度高，群众基础可行；项目实施后可通过示范引领作用，不断推动区域环境整治持续向好；
必要性：房前屋后皆为土路，且宽窄不一，晴天灰尘发，雨天或雪天道路泥泞不堪，坑洼不平，对交通出行造成极为不便；现有排水沟部分处于瘫痪状态，无法达到正常使用条件；村内环境卫生极差，严重影响村容村貌，上述种种都不符合当前地方经济社会发展对基础设施的基本要求，而该项目的实施将改变村庄脏乱差的落后现状，通过完善基础设施条件，不断改善村庄形象，提升群众的获得感、幸福感、获得感，同时增加土地利用，节约资源，落实要素保障。
管护主体：曲米村委会</t>
  </si>
  <si>
    <t>1.经济效益：坚持以政府引导、群众参与、共同致富为抓手，带动本地农牧民务工就业，增加务工收入，带动本地机械劳务收入，进而有效带动地方经济发展，巩固脱贫攻坚成果，项目建成惠及群众共计284户511人（含外来商户、老师学生、干部职工），发放劳务报酬160万。
2.社会效益：项目实施顺应群众对美好生活的向往，本项目建成有利于改善项目区群众生产条件和生活环境，持续提高农村生活质量，努力将其打造成农牧民群众就地过上现代生活的幸福家园，且项目所在地对项目有较好的适应性和可接受程度，负面影响较小。
3.生态效益：项目的实施将改变村庄脏乱差的落后现状，不断改善村庄形象。
4.可持续性：项目实施后可通过示范引领作用，不断推动区域环境整治持续向好。项</t>
  </si>
  <si>
    <t>待概批</t>
  </si>
  <si>
    <t>小型公益性基础设施类</t>
  </si>
  <si>
    <t>尼玛县安全饮水提升改造项目</t>
  </si>
  <si>
    <t>建设内容及规模：维修微型机电井设备及井房改造200处，对使用频率较高但井房损坏进行更换56处，对5处水质问题进行净化处理，对10处新发现的季节性缺水点位进行改造。
可行性：场地卫生条件符合相关规范要求，适宜项目建设；完善供水基础设施，提高群众供水保证率，进而解决目前涉及群众用水量不足、水压不均衡、供水覆盖面积小等问题；项目的实施可进一步加强水资源管理和保护，避免水资源浪费和污染，促进水资源的可持续利用；村委会已在全村开展宣讲活动，群众接受度高，群众基础可行。
必要性：项目区饮水设施和条件相对较差，存在部分水质不达标问题，项目实施可保障项目区人口的饮水安全，减少疾病发生率；部分点位存在缺水、断水、水量不足等问题；项目的实施，可满足项目区饮水需求，提高群众生活质量和幸福感。
管护主体：西藏中水净通有限责任公司</t>
  </si>
  <si>
    <t>维修改造</t>
  </si>
  <si>
    <t>该项目的实施将进一步解决项目区解决用水不足问题，改善提升村民生产生活条件，提高广大群众的物质文化生活水平。项目建成预计惠及11个乡镇1035户3569人。</t>
  </si>
  <si>
    <t>已完成可研</t>
  </si>
  <si>
    <t>尼玛县尼玛镇障乃村桥梁建设工程</t>
  </si>
  <si>
    <t>障乃村</t>
  </si>
  <si>
    <t>建设内容及规模：新建T型钢筋水泥桥梁1座，跨径1*20，全长27米。
可行性：场地条件符合相关规范要求，适宜项目建设；村委会已在全村开展宣讲活动，群众接受度高，群众基础可行。
必要性：申报村庄人口相对集中，群众、牲畜通行流量相对较大，且通行设施（波纹管涵）简易落后，可进一步补齐群众、牲畜通行需求，提供安全保障。
管护主体：障乃村委会</t>
  </si>
  <si>
    <t>尼玛县交通局</t>
  </si>
  <si>
    <t>经济效益：尼玛县旅游资源丰富，优越的地理交通区位条件将不断刺激该镇旅游经济的发展，同时本项目建成后，将大为将降低畜牧业产品运输成本，带动道路沿线区域经济增长、改善当地群众的出行条件、改善投资环境、开辟稳定的乡村生活及生产资料来源，促进城乡间的物质、文化、信息交流，提高当地人民物质文化生活水平。社会效益：本项目的实施对于巩固提升尼玛县道路基础附属设施，解决道路坑洼，改善现状排水能力不足问题，加快尼玛镇开发建设具有十分重要的意义。生态效益：项目污染物产生量少，施工工期较短，对水环境、大气环境、声环境和生态环境的影响较小，项目建成后不产生生态污染问题。可持续性：减少周边居民日常出行安全隐患，预计惠及101户394人。发放劳务报酬50万；</t>
  </si>
  <si>
    <t>人居环境整治类（巩固提升类）</t>
  </si>
  <si>
    <t>尼玛县军仓乡谷寨村巩固提升项目</t>
  </si>
  <si>
    <t>谷寨村</t>
  </si>
  <si>
    <t>建设内容及规模：公共旱厕2座（38.01㎡/座）及附属工程；水井房5座（17.82㎡/座），购置保温水箱等设备，实施室外硬化394.02㎡、机井5处等附属工程；实施村内道路工程26194㎡，排水沟2111㎡，增设太阳能路灯110盏（覆盖该行政村和自然村），购置垃圾箱10个、潜水泵2台等设备
可行性：符合高原和美乡村建设政策及“三区三线六防”要求；现场满足施工条件；符合当地群众的实际需求且村委会已在全村开展宣讲活动，群众接受度高，群众基础可行；项目实施后可通过示范引领作用，不断推动区域环境整治持续向好；
必要性：房前屋后皆为土路，且宽窄不一，晴天灰尘发，雨天或雪天道路泥泞不堪，坑洼不平，对交通出行造成极为不便；现有排水沟部分处于瘫痪状态，无法达到正常使用条件；村内环境卫生极差，严重影响村容村貌，上述种种都不符合当前地方经济社会发展对基础设施的基本要求，而该项目的实施将改变村庄脏乱差的落后现状，通过完善基础设施条件，不断改善村庄形象，提升群众的获得感、幸福感，同时增加土地利用，节约资源，落实要素保障。
管护主体：谷寨村委会</t>
  </si>
  <si>
    <t xml:space="preserve">1.经济效益：坚持以政府引导、群众参与、共同致富为抓手，带动本地农牧民务工就业，增加务工收入，带动本地机械劳务收入，进而有效带动地方经济发展，巩固脱贫攻坚成果，项目建成惠及群众218户559人（含外来商户、老师学生、干部职工），发放劳务报酬100万。
2.社会效益：项目实施顺应群众对美好生活的向往，本项目建成有利于改善项目区群众生产条件和生活环境，持续提高农村生活质量，努力将其打造成农牧民群众就地过上现代生活的幸福家园，且项目所在地对项目有较好的适应性和可接受程度，负面影响较小。
3.生态效益：项目的实施将改变生活垃圾无处处理的现状，不断改善村庄形象。
4.可持续性：项目实施后可通过示范引领作用，不断推动区域环境整治持续向好。
</t>
  </si>
  <si>
    <t>尼玛县卓尼乡格玛村巩固提升建设项目</t>
  </si>
  <si>
    <t>格玛村</t>
  </si>
  <si>
    <t>建设内容主要包括：路面改造及拓宽16412㎡（含平面交叉及错车道）、加铺人行道1801m、入户场地硬化3796.4㎡、破损利用水泥路面839.4㎡、盖板边沟4154m、管涵196米、格玛小桥143㎡；新建公共卫生间2座，单层公共建筑，耐火等级二级，每栋建筑面积：71.28㎡(含地下粪坑30.24㎡），总建筑面积：142.56㎡；场地混凝土铺装110.85㎡；新建设备用房1座，单层公共建筑，耐火等级为二级，每栋建筑面积：70.18㎡，总建筑面积：70.18㎡。
可行性：符合高原和美乡村建设政策及“三区三线六防”要求；现场满足施工条件；符合当地群众的实际需求且村委会已在全村开展宣讲活动，群众接受度高，群众基础可行；项目实施后可通过示范引领作用，不断推动区域环境整治持续向好；
必要性：房前屋后皆为土路，且宽窄不一，晴天灰尘发，雨天或雪天道路泥泞不堪，坑洼不平，对交通出行造成极为不便；现有排水沟部分处于瘫痪状态，无法达到正常使用条件；村内环境卫生极差，严重影响村容村貌，上述种种都不符合当前地方经济社会发展对基础设施的基本要求，而该项目的实施将改变村庄脏乱差的落后现状，通过完善基础设施条件，不断改善村庄形象，提升群众的获得感、幸福感、获得感，同时增加土地利用，节约资源，落实要素保障。
管护主体：格玛村委会</t>
  </si>
  <si>
    <t>1.经济效益：坚持以政府引导、群众参与、共同致富为抓手，带动本地农牧民务工就业，增加务工收入，带动本地机械劳务收入，进而有效带动地方经济发展，巩固脱贫攻坚成果，项目建成惠及群众共计279户598人（含外来商户、老师学生、干部职工），发放劳务报酬250万。
2.社会效益：项目实施顺应群众对美好生活的向往，本项目建成有利于改善项目区群众生产条件和生活环境，持续提高农村生活质量，努力将其打造成农牧民群众就地过上现代生活的幸福家园，且项目所在地对项目有较好的适应性和可接受程度，负面影响较小。
3.生态效益：项目的实施将改变村庄脏乱差的落后现状，不断改善村庄形象。
4.可持续性：项目实施后可通过示范引领作用，不断推动区域环境整治持续向好。</t>
  </si>
  <si>
    <t>尼玛县中仓乡那来村巩固提升项目</t>
  </si>
  <si>
    <t>那来村</t>
  </si>
  <si>
    <t xml:space="preserve">总体情况：新建村内硬化道路面积：13909平方米，硬化道路长度3189m，配套实施交安工程；新增路灯60盏（覆盖该行政村和自然村）；边沟757m；（2）新建公共旱厕2座，33.47平方米/座；新建取水房3座，单栋面积8.45平方米；维修取水点房屋；清理残壁断垣52m，新建硬化3560.68㎡.（3）新建引水主管道4.182km，新建入户管道2.469km及配套设施；（4）购置垃圾箱10个及垃圾转运车一辆。
可行性：符合高原和美乡村建设政策及“三区三线六防”要求；现场满足施工条件；符合当地群众的实际需求且村委会已在全村开展宣讲活动，群众接受度高，群众基础可行；项目实施后可通过示范引领作用，不断推动区域环境整治持续向好；
必要性：房前屋后皆为土路，且宽窄不一，晴天灰尘发，雨天或雪天道路泥泞不堪，坑洼不平，对交通出行造成极为不便；现有排水沟部分处于瘫痪状态，无法达到正常使用条件；村内环境卫生极差，严重影响村容村貌，上述种种都不符合当前地方经济社会发展对基础设施的基本要求，而该项目的实施将改变村庄脏乱差的落后现状，通过完善基础设施条件，不断改善村庄形象，提升群众的获得感、幸福感、获得感，同时增加土地利用，节约资源，落实要素保障。
管护主体：那来村村委会                                                                                                                                                                                                                                                                                                                                                                                                                                                                                                                                                                                             </t>
  </si>
  <si>
    <t>1.经济效益：坚持以政府引导、群众参与、共同致富为抓手，带动本地农牧民务工就业，增加务工收入，带动本地机械劳务收入，进而有效带动地方经济发展，巩固脱贫攻坚成果，项目建成惠及群众共计363户738人（含外来商户、老师学生、干部职工），发放劳务报酬150万。
2.社会效益：项目实施顺应群众对美好生活的向往，本项目建成有利于改善项目区群众生产条件和生活环境，持续提高农村生活质量，努力将其打造成农牧民群众就地过上现代生活的幸福家园，且项目所在地对项目有较好的适应性和可接受程度，负面影响较小。
3.生态效益：项目的实施将改变村庄脏乱差的落后现状，不断改善村庄形象。
4.可持续性：项目实施后可通过示范引领作用，不断推动区域环境整治持续向好。</t>
  </si>
  <si>
    <t>其他类（含贴息、奖补、新风貌等）</t>
  </si>
  <si>
    <t>尼玛县树立农牧民新风貌行动积分制试点村建设项目</t>
  </si>
  <si>
    <t>尼玛县涉及乡镇</t>
  </si>
  <si>
    <t xml:space="preserve">建设内容及规模：在尼玛县2021-2024年试点村中持续开展42个村树立农牧民新风貌行动积分制项目，（4万/村）
可行性：2023年开展24个行政村已成功推广运用；以积分制方式在超市兑换相应价值的商品，激发群众自我参与、自我教育、自我管理，引导群众树立积极的生活理念，进一步推动提高乡村治理水平。
必要性：通过推行积分制，健全村规民约、推进移风易俗、培育文明乡风，建立健全现代乡村治理体制；同时通过激发群众积极参与参与到人居环境整治工作中，变“裁判员”为“运动员”，由“傍观者”成“实践者。
</t>
  </si>
  <si>
    <t>本项目实施解决了乡村治理工作”没依据、没抓手、没人听“的问题；并且村级事务与村民利益紧密联系起来，让乡村治理由“任务命令”转为“激励引导”，村干部和农民群众形成了共同目标，节约了管理成本，提升了治理效能。同时通过项目实施，引导农牧区树文明新风、改陈规陋习、建村规民约、兴优秀文化、美村容村貌，把试点示范村打造成为树立农牧民新风貌的典型样板。</t>
  </si>
  <si>
    <t>已完成方案编制</t>
  </si>
  <si>
    <t>贴息贷款</t>
  </si>
  <si>
    <t xml:space="preserve">建设内容及规模：用于2023年贷款贴息差额补贴                                                                                                                                                                                                                                                                                                                                                                                                                                                                                                                                             </t>
  </si>
  <si>
    <t>偿还易地扶贫搬迁（2.92%利率）贴息；项目预计314户1109人受益。</t>
  </si>
  <si>
    <t>二、安多县</t>
  </si>
  <si>
    <t>乡村特色产业类（含产业基础设施配套）</t>
  </si>
  <si>
    <t>安多县</t>
  </si>
  <si>
    <t>安多县2025年扎仁镇等乡镇到户棚圈建设项目</t>
  </si>
  <si>
    <t>雁石坪镇、扎仁镇、玛荣乡玛曲乡、扎曲乡等乡镇</t>
  </si>
  <si>
    <t>建设内容：新建到户棚圈750座，每座面积160㎡，投资4.4万元（群众自筹0.4万元）。
可行性：我县为纯牧业县，畜牧业是牧民群众赖以生存的支柱产业和主要经济来源，项目的实施将有效改变高寒的自然条件使传统畜牧业牲畜奶产量低、死亡率高、肉质结构不合理等突出问题。本项目施工所需工程材料无特别要求，易于购买，当地农牧民有充足的投工投劳能力，在完成项目建设的同时，能够带动农牧民增收。该项目完成建设后预计受益500户、1500人；其中受益脱贫50户、150人。
必要性：安多县群众生产生活条件差，经济基础薄弱，使移民增产增收缓慢，发展养殖业是致富的必由之路，在发展养殖业方面进一步加强基础设施建设，提高牲畜防灾减灾、接羔育幼能力，提升牲畜存活率，进一步扩大养殖规模，推动集中养殖模式，改变传统的饲养方法，使农牧民的生活水平再上新台阶，达到致富的目的。</t>
  </si>
  <si>
    <t>农业农村和科技水利局</t>
  </si>
  <si>
    <t>经济效益：我县为纯牧业县，畜牧业是牧民群众赖以生存的支柱产业和主要经济来源，项目的实施将有效改变高寒的自然条件使传统畜牧业牲畜奶产量低、死亡率高、肉质结构不合理等突出问题，同时也提升了产业带动能力，该项目完成建设后预计受益500户、1500人；其中受益脱贫50户、150人。
社会效益：项目的实施可促进我县畜牧业的健康发展，为发展集约化、标准化、规范化的现代化高质量畜牧业奠定了基础。同时项目的实施可减少利用草场过程中引发的各种纠纷。
生态效益：项目的实施将有效改变牧区饲草料乱堆、牲畜粪污乱排、人畜混居等突出问题，实现了人畜分离，提高了生态效益。
可持续性：项目的实施一改过去布置随意、无序、低效的状态，同时也提升了农牧业防灾抗灾减灾能力。</t>
  </si>
  <si>
    <t>已完成可研编制，正在评审</t>
  </si>
  <si>
    <t>中央少数民族发展资金233万元</t>
  </si>
  <si>
    <t>安多县2025年帮爱乡牲畜棚圈建设项目</t>
  </si>
  <si>
    <t>帮爱乡果仓村、多卓如村、曲日下玛村、藏占村、桑天曲果村等</t>
  </si>
  <si>
    <t>建设内容：在帮爱乡果仓村新建牲畜棚圈300㎡1座、75㎡1座；多卓如村新建牲畜棚圈300㎡3座、75㎡1座；曲日下玛村新建牲畜棚圈300㎡5座、75㎡5座；藏占村新建牲畜棚圈300㎡2座、75㎡4座；桑天曲果村新建牲畜棚圈300㎡4座、75㎡4座。
可行性：截至2023年底，帮爱乡合作社牦牛存栏达到2692头、 绵羊存栏达到623只，目前帮爱乡牲畜棚圈仅有5座，对牲畜棚圈仍然有需求。且搬迁后草场资源充足，不存在超载现象；立足本地区的产业优势和资源优势，推动养殖业持续、健康发展，推进农牧区经济结构调整，提高农业生产组织化程度和农业产业化经营水平，确保市场有效供给。该项目完成建设后受益195户、901人；其中受益脱贫40户、144人。
必要性：现有棚圈，无法满足实际需求，且帮爱乡地处唐古拉山脚下，对牲畜保暖保膘存在较大的气候挑战，为能够提高牲畜防抗灾能力、提高存活率、降低牲畜死亡率，进一步扩大养殖规模，推动集中养殖模式，改变传统的饲养方法，使农牧民的生活水平再上新台阶，达到致富的目的。
经营主体：帮爱乡果仓村、多卓如村、曲日下玛村、藏占村、桑天曲果村一村一合</t>
  </si>
  <si>
    <t>经济效益：畜牧产业作为当地的主要产业，也是当地居民的主要收入来源，本项目通过建设牛棚，能够为当地居民提供更加宽敞、整洁的养殖环境，减少牛群发生疾病的概率，也有利于激发当地牧民扩大养殖规模的信心。该项目建成后，可将合作社牲畜进行集中养殖、可将牲畜养殖收益在原有的基础上提高5%，
社会效益：通过项目实施，夯实安多县帮爱乡牲畜养殖的基础设施条件，当地牲畜暖棚质量将得到很大的改善，提高防抗灾能力、减少死亡率。
生态效益：项目的实施将有效改变牧区饲草料乱堆、牲畜粪污乱排、人畜混居等突出问题，实现了人畜分离，提高了生态效益。
该项目完成建设后受益195户、901人；其中受益脱贫40户、144人。</t>
  </si>
  <si>
    <t>安多县2025年强玛镇牲畜养殖棚圈建设项目</t>
  </si>
  <si>
    <t>强玛镇2村、3村等</t>
  </si>
  <si>
    <t>建设内容：在强玛镇2村新建牲畜棚圈300㎡8座，强玛镇3村新建牲畜棚圈300㎡8座。
可行性：本项目的实施，将有利于提高牲畜质量，从而提高效益，增加群众收入，为当地牢牢守住不发生规模性返贫的底线,稳固脱贫攻坚成果、全面推动乡村振兴作打下了坚实基础，且进一步夯实当地经济发展，持续巩固拓展脱贫攻坚成果,不断提升脱贫人口生活水平,项目建成后由合作社运营代管，年底进行利益分红。该项目完成建设后受益160户、750人；其中受益脱贫18户、90人。
必要性：现有棚圈，无法满足实际需求，为能够提高牲畜防抗灾能力、提高存活率、降低牲畜死亡率，进一步扩大养殖规模，推动集中养殖模式，改变传统的饲养方法，使农牧民的生活水平再上新台阶，达到致富的目的。
经营主体：强玛镇2村、三村一村一合</t>
  </si>
  <si>
    <t>安多县2025年多玛乡、玛曲乡、色务乡牲畜养殖提升项目</t>
  </si>
  <si>
    <t>多玛乡二村、玛曲乡罗台村、色务乡岗卡鲁村、色务乡玛毛许那村等</t>
  </si>
  <si>
    <t>建设内容：在多玛乡新建9座390㎡牲畜棚圈；在色务乡新建7座300㎡牲畜棚圈；在玛曲乡扩建牦牛养殖基地及相关附属设施设备等；
可行性：一是新建棚圈的实施，将有利于提高绵羊质量，从而提高效益，增加群众收入，为当地牢牢守住不发生规模性返贫的底线,稳固脱贫攻坚成果、全面推动乡村振兴作打下了坚实基础，且进一步夯实当地经济发展，持续巩固拓展脱贫攻坚成果,不断提升脱贫人口生活水平,项目建成后由合作社运营代管，年底进行利益分红。二是保种场扩建，将有利于保护玛曲乡优质牦牛种群，从而提高效益，增加群众收入，为当地牢牢守住不发生规模性返贫的底线,稳固脱贫攻坚成果、全面推动乡村振兴作打下了坚实基础，且进一步夯实当地经济发展，持续巩固拓展脱贫攻坚成果,不断提升脱贫人口生活水平,项目建成后由合作社运营代管，年底进行利益分红。
必要性：现有棚圈，无法满足实际需求，我县气候寒凉，对牲畜保暖保膘存在较大的气候挑战，为能够提高牲畜防抗灾能力、提高存活率、降低牲畜死亡率，进一步扩大养殖规模，推动集中养殖模式，改变传统的饲养方法，使农牧民的生活水平再上新台阶，达到致富的目的。
经营主体：多玛乡二村、玛曲乡罗台村、色务乡岗卡鲁村、色务乡玛毛许那村一村一合</t>
  </si>
  <si>
    <t>经济效益：进一步夯实当地经济发展，持续巩固拓展脱贫攻坚成果,不断提升脱贫人口生活水平,项目建成后由合作社运营代管，年底进行利益分红。有利于提高养殖经营主体养殖积极性，扩大生产规模，提高养殖效益；采购的基础母羊按照受孕率0.8，成活率0.9，以及牲畜年龄资产增益0.02万元。该项目完成建设后预计受益111户、426人；其中受益脱贫88户、408人
社会效益：新建棚圈的实施，将有利于提高绵羊质量，从而提高效益，增加群众收入，为当地牢牢守住不发生规模性返贫的底线,稳固脱贫攻坚成果、全面推动乡村振兴作打下了坚实基础。
生态效益：将有利于缓解安多牲畜持续下降的趋势，促进安多整体牲畜保留有量的提升；</t>
  </si>
  <si>
    <t>安多县2025年措玛乡等游牧民生活提升项目</t>
  </si>
  <si>
    <t>措玛乡、玛曲乡、强玛镇、色务乡、雁石坪镇、玛荣乡等乡镇</t>
  </si>
  <si>
    <t>建设内容：购买帐篷24顶及先关配套设施，按照2.5万元一顶标准。
     可行性：游牧民以原居民聚居区为主，以牧业为主要产业，纯净的生态环境和农村民风民俗必然在本项目建设过程中得以传承和发展。且本项目的建设将进一步完善基础设施及公共配套设施，本项目将在很大程度上完善生活设施配套，提升居住环境舒适度，改善村民生活质量。本项目不仅具备优越的宏观环境和难得的战略机遇，而且具有良好的内生条件和政策环境，是切实可行的。
   必要性：一是随着生态保护成效的凸现，牧区棕熊的活动范围和频率有所增加，导致牧区与棕熊的冲突事件频发，对牧民的生命和财产安全构成了威胁。因此，在不对棕熊造成生命危险的前提下，采取有效的防范措施是非常有必要的。二是牧民群众迫切期盼采购移动式畜圈围栏来改善牧业生产条件，该项目的实施，将改善我县游牧基础设施，推进集中养殖，提高广大牧民群众牲畜出栏的质量和水平，不断提高牧民群众的牧业收入，大大加快社会经济发展的步伐。项目通过改善畜牧业基础设施，推广促进畜牧业增产、农牧民增收的先进实用技术，有利于提高农牧民科学养畜技能，进一步改变传统畜牧业生产经营方式，加快畜群周转，有利于畜牧业产业结构的优化和升级；从而为实现畜牧业高产、优质、高效起到积极作用。</t>
  </si>
  <si>
    <t>绿色游牧民帐篷入户项目，旨在推广使用环保材料和技术制造的帐篷，以降低对环境的影响。该项目的效益主要体现在以下几个方面：一是相较于传统的固定式活动板房，绿色帐篷对天然草场的破坏更小，且便于迁移，有助于草场的快速恢复。二是通过采用更先进设计和技术的绿色帐篷，牧民能够享受到更优越的居住条件，例如更佳的保暖性和耐用性，从而显著提升他们的生活质量。三是绿色帐篷的灵活性使得游牧民能够根据草原的实际情况进行迁移，这有助于草原的轮牧制度和生态恢复，确保草原资源的可持续利用。四是由于绿色帐篷易于搭建和拆除，牧民能够减少在固定住所上的投资，将节省下来的资金用于其他生产性活动。五是该项目将优先惠及脱贫户和监测户，随后考虑本县的养殖大户，旨在提高脱贫户和监测户的收入，并促进畜牧养殖业的持续发展。。项目完成建设后预计受益1307户、4999人；其中受益脱贫356户、1349人。</t>
  </si>
  <si>
    <t>宜居宜业和美村庄类</t>
  </si>
  <si>
    <t>安多县措玛乡措亚玛村和美乡村建设项目</t>
  </si>
  <si>
    <t>措玛乡措亚玛村</t>
  </si>
  <si>
    <r>
      <rPr>
        <sz val="12"/>
        <rFont val="方正仿宋简体"/>
        <charset val="134"/>
      </rPr>
      <t>总体情况：新建透水砖人行道1530平方、垃圾池改造、现有物资储备库和产业楼增加防雨防渗设施、购置太阳能路灯80盏、雨水管网、给水工程、场地硬化11600平方、沉淀池一套、排洪渠450m及产业楼附属设施等
可行性：此项目将以建设美丽宜居乡村为目标，全面推进安多县措玛乡措亚玛村基础设施综合提升工程，通过完善村庄基础设施条件，改善村庄公共服务能力，实现村容村貌和人居环境的整体提升，增强村民的满意度和幸福感，将安多县措玛乡措亚玛村建设成为美丽宜居的乡村。
必要性：该项目的建设能改善当地生活条件以及推动乡村发展，深入实施村庄清洁行动和美化行动，提高当地生活水平。改善居民生活条件：通过美丽宜居建设，可以改善当地群众的居住条件、基础设施和公共服务，提高居民的生活质量。</t>
    </r>
    <r>
      <rPr>
        <sz val="12"/>
        <rFont val="Times New Roman"/>
        <charset val="134"/>
      </rPr>
      <t>‌</t>
    </r>
  </si>
  <si>
    <t>经济效益：坚持以政府引导、群众参与、共同致富为抓手，带动本地农牧民务工就业，增加务工收入，带动本地机械劳务收入，进而有效带动地方经济发展，巩固脱贫攻坚成果，项目建成后202户730人群众受益，其中受益脱贫户数(含监测对象)62户，受益脱贫人数(含监测对象)202人。
社会效益：项目实施顺应群众对美好生活的向往，本项目建成有利于改善项目区群众生产条件和生活环境，持续提高农村生活质量，努力将其打造成农牧民群众就地过上现代生活的幸福家园，且项目所在地对项目有较好的适应性和可接受程度，负面影响较小。
生态效益：项目的实施将改变村庄脏乱差的落后现状，不断改善村庄形象。
可持续性：项目实施后可通过示范引领作用，不断推动区域环境整治持续向好。</t>
  </si>
  <si>
    <t>安多县农村饮水供水提质改善工程</t>
  </si>
  <si>
    <t>帮爱乡、措玛乡、多玛乡、岗尼乡、玛曲乡、玛荣乡、帕那镇、滩堆乡、雁石坪镇、扎曲乡、扎仁镇</t>
  </si>
  <si>
    <t>总体情况：提质改善144处，保障569户2389人用水。
可行性：1、具有良好的政策条件和群众基础，牧民群众对供水工程建设有强烈的要求；2、技术上可行。随着当地水利建设投入的加大，各部门都积累了丰富的经验；3、施工条件可行。项目涉及点位均为安多县下辖乡村，交通较为便利；4、具有成熟规范的建设管理经验。成立了相应建设管理单位，为本项目的建设提供了必要的保障；5、资金上可行。拟申请衔接资金解决安多县涉及饮水水质、水量问题突出的各乡村农村供水问题，项目列入2025年实施计划中。
必要性：解决牧民群众饮水困难，保证供水的可靠性、安全性，提高群众用水的方便性，保障人民群众的身体健康，提高人民群众的生活质量。
此项目在水利厅的高质量发展规划项目清单中。</t>
  </si>
  <si>
    <t>经济效益：通过提升饮水设施，减少因病饮水不安全导致的医疗开支，提高劳动力效率。解决569户2389人吃水问题，其中受益脱贫户数(含监测对象)118户，受益脱贫人数(含监测对象)537人。
社会效益：改善居民健康，降低疾病发生率，提高居民生活品质，促进社会和谐稳定。
环境效益：提升饮水设施，减少水资源的浪费，有助于环境保护和可持续发展。</t>
  </si>
  <si>
    <t>已完成前置手续跑办工作</t>
  </si>
  <si>
    <t>安多县擦次河桥</t>
  </si>
  <si>
    <t>玛曲乡</t>
  </si>
  <si>
    <r>
      <rPr>
        <sz val="12"/>
        <rFont val="方正仿宋简体"/>
        <charset val="134"/>
      </rPr>
      <t>总体情况：新建安多县擦次河桥，跨径</t>
    </r>
    <r>
      <rPr>
        <sz val="12"/>
        <rFont val="方正仿宋简体"/>
        <charset val="0"/>
      </rPr>
      <t>30m</t>
    </r>
    <r>
      <rPr>
        <sz val="12"/>
        <rFont val="方正仿宋简体"/>
        <charset val="134"/>
      </rPr>
      <t>，全长</t>
    </r>
    <r>
      <rPr>
        <sz val="12"/>
        <rFont val="方正仿宋简体"/>
        <charset val="0"/>
      </rPr>
      <t>40m</t>
    </r>
    <r>
      <rPr>
        <sz val="12"/>
        <rFont val="方正仿宋简体"/>
        <charset val="134"/>
      </rPr>
      <t>，桥面车行净宽</t>
    </r>
    <r>
      <rPr>
        <sz val="12"/>
        <rFont val="方正仿宋简体"/>
        <charset val="0"/>
      </rPr>
      <t>4.5m</t>
    </r>
    <r>
      <rPr>
        <sz val="12"/>
        <rFont val="方正仿宋简体"/>
        <charset val="134"/>
      </rPr>
      <t>，全宽</t>
    </r>
    <r>
      <rPr>
        <sz val="12"/>
        <rFont val="方正仿宋简体"/>
        <charset val="0"/>
      </rPr>
      <t>5.5m</t>
    </r>
    <r>
      <rPr>
        <sz val="12"/>
        <rFont val="方正仿宋简体"/>
        <charset val="134"/>
      </rPr>
      <t>，桥梁两侧引导合计长度</t>
    </r>
    <r>
      <rPr>
        <sz val="12"/>
        <rFont val="方正仿宋简体"/>
        <charset val="0"/>
      </rPr>
      <t>110m</t>
    </r>
    <r>
      <rPr>
        <sz val="12"/>
        <rFont val="方正仿宋简体"/>
        <charset val="134"/>
      </rPr>
      <t>，桥梁上游设置导流坝</t>
    </r>
    <r>
      <rPr>
        <sz val="12"/>
        <rFont val="方正仿宋简体"/>
        <charset val="0"/>
      </rPr>
      <t>120m</t>
    </r>
    <r>
      <rPr>
        <sz val="12"/>
        <rFont val="方正仿宋简体"/>
        <charset val="134"/>
      </rPr>
      <t>，下游</t>
    </r>
    <r>
      <rPr>
        <sz val="12"/>
        <rFont val="方正仿宋简体"/>
        <charset val="0"/>
      </rPr>
      <t>30m</t>
    </r>
    <r>
      <rPr>
        <sz val="12"/>
        <rFont val="方正仿宋简体"/>
        <charset val="134"/>
      </rPr>
      <t>，上游设置堤坝</t>
    </r>
    <r>
      <rPr>
        <sz val="12"/>
        <rFont val="方正仿宋简体"/>
        <charset val="0"/>
      </rPr>
      <t>44m</t>
    </r>
    <r>
      <rPr>
        <sz val="12"/>
        <rFont val="方正仿宋简体"/>
        <charset val="134"/>
      </rPr>
      <t>。</t>
    </r>
    <r>
      <rPr>
        <sz val="12"/>
        <rFont val="方正仿宋简体"/>
        <charset val="0"/>
      </rPr>
      <t xml:space="preserve">
</t>
    </r>
    <r>
      <rPr>
        <sz val="12"/>
        <rFont val="方正仿宋简体"/>
        <charset val="134"/>
      </rPr>
      <t>可行性：桥梁项目的事实可以加强农村公路网建设，形成完善的交通运输体系，有利于农村和农业基础设施条件的改善，从而促进社会全面发展。</t>
    </r>
    <r>
      <rPr>
        <sz val="12"/>
        <rFont val="方正仿宋简体"/>
        <charset val="0"/>
      </rPr>
      <t xml:space="preserve">  
 </t>
    </r>
    <r>
      <rPr>
        <sz val="12"/>
        <rFont val="方正仿宋简体"/>
        <charset val="134"/>
      </rPr>
      <t>必要性：本次建设桥梁位于巡护道路上。目前道路路线走向已基本确定，道路跨夏许美河、瓦亚河、擦次河，由于河道较宽，需设置桥梁进行跨越。为满足河道行洪要求，保护水源，方便居民出行，带动地方经济发展、改善群众出行条件。需修建此桥梁。</t>
    </r>
  </si>
  <si>
    <t>安多县交通运输局</t>
  </si>
  <si>
    <t>经济效益：路桥建设使村民出行更加便捷、安全，摩托车、私家车等出行工具的事故发生率降低。同时，加强了乡村与周边的联系，促进人员、物资、信息交流，缩小城乡差距，提升乡村居民的生活便利性和社会融入感。项目受益群众66户266人，受益脱贫户数（含监测对象）15户57人
社会效益：本项目的实施对于巩固提升我县道路基础附属设施，解决道路坑洼，改善现状排水能力不足问题。
生态效益：项目污染物产生量少，施工工期较短，对水环境、大气环境、声环境和生态环境的影响较小，项目建成后不产生生态污染问题。</t>
  </si>
  <si>
    <t>中央少数民族发展资金547万元
缺口3.98万元</t>
  </si>
  <si>
    <t>技能培训类</t>
  </si>
  <si>
    <t>安多县农牧民技能培训</t>
  </si>
  <si>
    <t>总体情况：计划开展农牧民技能培训1000人，共涉及资金203.72万元。具体建设内容：1.实用型培训：藏药材栽培300人*每人495元，共148500元；兽医兽药技术300人*每人495元，共148500元；2.职业技能培训：基础缝纫工40人*每人3300元，共132000元；保安30人*每人3300元，共99000元；特色食品加工50人*每人5500，共275000元；咖啡师30人*每人5500元，共165000元；驾驶证80人*每人4950元，共396000元；中式烹调师30人*每人5500元，共165000元；网络主播30人*每人3300元，共99000元；民族手工艺加工50人*每人5280元，共211200元；水电维修60人*每人3300元，共198000元。
可行性：1.具有良好的政策条件和农牧民就业技能培训需求强烈；2.符合我县市场、项目建设需求；3.通过往年培训有效提高群众就业率，具有可行性基础；4.通过农牧民实用型技能培训有效提升牧业技能。
必要性：农牧民技能培训是全面提升劳动者就业创业能力、就业质量的根本举措，有效提升我有农牧民特别是脱贫人口转移就业能力，扎实技能人才培养力度。</t>
  </si>
  <si>
    <t>安多县人力资源和社会保障局</t>
  </si>
  <si>
    <t>实用型培训600人不看培训后就业率，剩余职业技能培训400人，培训后就业率达到40%及以上。覆盖500余户、收益群众1000人，其中覆盖脱贫户300余户、收益脱贫户400人。</t>
  </si>
  <si>
    <t>完成方案编制</t>
  </si>
  <si>
    <t>安多县“乡村振兴，那曲奋进”培训推广项目</t>
  </si>
  <si>
    <t>总体情况：结合“乡村振兴，那曲奋进”开展培训及宣传推广工作。
可行性和必要性：为促进脱贫攻坚同乡村振兴工作有效衔接，提升农牧民劳动力参与就业市场竞争能力，拓宽就业渠道，促进农牧民群众增收。推动我县劳动力从传统务工方式向技能型务工增收转变，通过开展“乡村振兴，那曲奋进”培训推广，切实培养一批有一技傍身的劳动力，储备一批就业市场所需技能人才。</t>
  </si>
  <si>
    <t>安多县奋进办</t>
  </si>
  <si>
    <t>促进脱贫攻坚同乡村振兴工作有效衔接，提升农牧民劳动力参与就业市场竞争能力，拓宽就业渠道，促进农牧民群众增收。推动我县劳动力从传统务工方式向技能型务工增收转变，通过开展技能培训，切实培养一批有一技傍身的劳动力，储备一批就业市场所需技能人才，进一步提高就业率。</t>
  </si>
  <si>
    <t>其他类（含：农牧民新风貌、跨区域就业补助、帮扶车间补助等）</t>
  </si>
  <si>
    <t>安多县小额信贷利息补贴</t>
  </si>
  <si>
    <t>13个乡镇</t>
  </si>
  <si>
    <t>建设内容：2023年度扶贫利差补贴193.06万元
可行性和必要性：一是政策支持；二是贴息补贴资金能够及时、足额发放到符合条件的借款人手中，百姓获得感、幸福感十足。三是可促进经济发展，小额信贷贴息补贴项目可以为小微企业和农牧民提供资金支持，帮助他们扩大生产经营规模，提高经济效益，促进巴青县经济的发展。四是改善民生，帮助农牧民增加收入，减轻经济压力，提高生活水平。</t>
  </si>
  <si>
    <t>通过实施该项目，可为本地小微企业或农牧民提供资金支持，促进经济发展，改善民生，促进社会稳定。</t>
  </si>
  <si>
    <t>三、比如县</t>
  </si>
  <si>
    <t>比如县</t>
  </si>
  <si>
    <t>比如县温室大棚提升改造项目</t>
  </si>
  <si>
    <t>比如镇玉贡村</t>
  </si>
  <si>
    <t>项目主要建设内容为单体房屋改造361.68㎡，大棚顶薄膜更换71185.59㎡，大棚顶卷膜机更换53个，强电工程1502.7m，及设备及工器具购置等。      项目的可行性、必要性：
屋顶老化，外墙长期暴露在阳光、雨水和风吹中，容易导致外墙漆面老化、龟裂、褪色和剥落等问题。内墙面、天棚老旧、开裂、脱落，需进行重新粉刷。
现有大棚大棚顶薄膜已损坏，需进行更换，更换面积为71185.59㎡；现有棚顶卷膜机已有92台出现故障，需进行维修；现有大棚顶卷膜机有92台损坏，无法使用需进行更换。
通过本项目的建设，完善比如县玉贡村、萨玛村大棚的基础设施条件，提升比如县玉贡村、萨玛村的大棚供应能力，提高蔬菜产量水平，保障市场蔬菜供给，加快温室大棚蔬菜产业化进程，充分发挥项目区产业聚集功能，促进比如县现代农业产业的发展，促进无公害蔬菜生产的换代升级步伐，实现蔬菜生产与农民收入持续稳定增长，全面提升比如县现代农业发展水平    经营主体单位：比如县扶贫开发有限公司</t>
  </si>
  <si>
    <t>通过本项目的建设，完善比如县玉贡村、萨玛村大棚的基础设施条件，提升比如县玉贡村、萨玛村的大棚供应能力，提高蔬菜产量水平，保障市场蔬菜供给，加快温室大棚蔬菜产业化进程，充分发挥项目区产业聚集功能，促进比如县现代农业产业的发展，促进无公害蔬菜生产的换代升级步伐，实现蔬菜生产与农民收入持续稳定增长，全面提升比如县现代农业发展水平    经营主体单位：比如县扶贫开发有限公司</t>
  </si>
  <si>
    <t>已完成初设评审，待下概批</t>
  </si>
  <si>
    <t>比如县玉贡、萨玛村温室大棚水电改造项目</t>
  </si>
  <si>
    <t>玉贡、萨玛村</t>
  </si>
  <si>
    <t>项目主要建设内容为1、 玉贡村新建圆形水井3座，敷设给水管道4679.4m；萨玛村新建圆形水井2座，敷设给水管道1544.3m。 2、 玉贡村大棚强电工程10530.83m，道路破除及恢复768.56㎡等。   项目的可行性、必要性：完善比如县玉贡村、萨玛村大棚的基础设施条件，提升比如县玉贡村、萨玛村的大棚供应能力，提高蔬菜产量水平，保障市场蔬菜供给，加快温室大棚蔬菜产业化进程，充分发挥项目区产业聚集功能，促进比如县现代农业产业的发展，促进无公害蔬菜生产的换代升级步伐，实现蔬菜生产与农民收入持续稳定增长，全面提升比如县现代农业发展水平。    经营主体单位：比如县扶贫开发有限公司</t>
  </si>
  <si>
    <t>加快温室大棚蔬菜产业化进程，充分发挥项目区产业聚集功能，促进比如县现代农业产业的发展，促进无公害蔬菜生产的换代升级步伐，实现蔬菜生产与农民收入持续稳定增长，全面提升比如县现代农业发展水平。    经营主体单位：比如县扶贫开发有限公司</t>
  </si>
  <si>
    <t>比如县夏曲镇伯托村温泉康养提升项目</t>
  </si>
  <si>
    <t>夏曲镇伯托</t>
  </si>
  <si>
    <t>项目主要建设内容为1#楼包括坡屋面703.96㎡、平屋面115.14㎡、窗拆换62.70㎡；2#楼包括平屋面77.10㎡、阳光棚更换屋面玻璃242.52㎡、阳关棚遮阳帘更换485.04㎡、窗拆换40.35㎡；3#楼包括平屋面263.88㎡、阳光棚更换屋面玻璃86.83㎡、阳关棚遮阳帘更换173.65㎡、窗拆换14㎡；泡池包括坡屋面72.24㎡、窗拆换17.7㎡；原游泳池改造包括阳光棚换屋面玻璃545.41㎡、地面砖65.8㎡、铝扣板吊顶65.8㎡、卫生间木隔断30㎡；室外附属工程包括铁栏杆拆换381m、JS防水80㎡；设备及工器具购置等。项目的可行性、必要性：比如县夏曲镇夏曲卡伯托居委会温泉康养中心改造项目的建设规模、技术方案等论证较为充分，项目建成后，能够满足比如县夏曲镇夏曲卡伯托居委会温泉康养中心的使用需求；下一阶段，按照项目归口相关文件精神，及时对该项目进行归口，并及时跟进项目后续运营情况，协调相关行业部门加大人才培养培训和劳务输出，确保该项目持续相好发展，将该项目发展成为能够带动本地农牧民群众增收致富的优势产业。运营主体单位：夏曲镇扶贫开发有限公司</t>
  </si>
  <si>
    <t>改建</t>
  </si>
  <si>
    <t>该项目利益联结夏曲镇夏曲卡居委会353户1360人全覆盖，带动5户5人就业增收。经营主体：比如县夏曲镇人民政府</t>
  </si>
  <si>
    <t>已完成可研编制、待下批复</t>
  </si>
  <si>
    <t>比如县白嘎乡扶贫经营用房护坡改造项目</t>
  </si>
  <si>
    <t>白嘎乡</t>
  </si>
  <si>
    <t xml:space="preserve">护坡改造长10米高8米宽2米及附属工程  该项目附属存在墙体列蹦、部分墙体掏空存在安全隐患。   项目的可行性、必要性：该项目的建设可有效保障扶贫经营用房和经营者的生命财产安全，为搬迁群众提供就业岗位，带动脱贫户增收致富。 效益分析：为当地群众提供便捷、可靠、安全、优质的住宿服务。本项目预计为白嘎乡附近农牧民群众提供就业岗位预计5个，带动白嘎乡脱贫户、转移就业人员增收致富。 </t>
  </si>
  <si>
    <t xml:space="preserve">为当地群众提供便捷、可靠、安全、优质的住宿服务。本项目预计为白嘎乡附近农牧民群众提供就业岗位预计5个，带动白嘎乡脱贫户、转移就业人员增收致富。 </t>
  </si>
  <si>
    <t>正在评审阶段</t>
  </si>
  <si>
    <t>比如县绿色游牧帐篷工程项目</t>
  </si>
  <si>
    <t>10个乡镇</t>
  </si>
  <si>
    <t>按照2.5万元/座的标准，2025年为游牧户配备游牧帐篷、多功能播放器、光伏发电设备，建设44座。
可行性、必要性：符合政策支持范围；群众接受度高，群众基础可行；计划10个乡镇实施示范点44座。</t>
  </si>
  <si>
    <t>效益分析：1.项目旨在为长期在牧区牧业专场的群众提供组装、拆卸方便的帐篷设备，为群众提供舒适暖和的游牧居住条件；2.提高游牧生活质量：绿色帐篷采用更先进的设计和技术，提供更好的居住环境，如更好的保暖性和耐用性，提高了游牧民的生活质量。该项目收益350户</t>
  </si>
  <si>
    <t>已编制实施方案</t>
  </si>
  <si>
    <t>比如县比如镇擦隆村供水改造项目</t>
  </si>
  <si>
    <t>比如镇擦隆村</t>
  </si>
  <si>
    <r>
      <rPr>
        <sz val="12"/>
        <rFont val="方正仿宋简体"/>
        <charset val="134"/>
      </rPr>
      <t>新建蓄水池、25m</t>
    </r>
    <r>
      <rPr>
        <sz val="12"/>
        <rFont val="宋体"/>
        <charset val="134"/>
      </rPr>
      <t>³</t>
    </r>
    <r>
      <rPr>
        <sz val="12"/>
        <rFont val="方正仿宋简体"/>
        <charset val="134"/>
      </rPr>
      <t>管道开挖1535米及附属设施 项目必要性可行性：项目建设条件、水源、技术、交通、材料供应等方面具备所需条件，选址合理；保障民生的需求、促进经济发展、统筹城乡发展。效益分析：本村经济发展和人民生活的一项生命工程改善居民生活生产水平，全村带动16户89人，增加转移性收入。</t>
    </r>
  </si>
  <si>
    <t>本村经济发展和人民生活的一项生命工程改善居民生活生产水平，全村带动16户89人，增加转移性收入。</t>
  </si>
  <si>
    <t>已完成初设代可研，待下批复</t>
  </si>
  <si>
    <t>比如县易地搬迁小区附属改造项目</t>
  </si>
  <si>
    <t>比如县城</t>
  </si>
  <si>
    <t>易地搬迁小区排水管网改造、消防水改造及附属设施。项目必要性可行性：解决南岸新区A区，南岸新区B区，城东易地搬迁点等比如县县城易地搬迁点现状存在的问题，改善比如县县城易地搬迁点的基础设施条件和公共服务能力，补齐比如县县城易地搬迁点基础设施存在的短板，改善比如县县城易地搬迁点居民的生活条件，有效提高比如县县城易地搬迁点基础设施建设水平</t>
  </si>
  <si>
    <t>改善比如县县城易地搬迁点的基础设施条件和公共服务能力，补齐比如县县城易地搬迁点基础设施存在的短板，改善比如县县城易地搬迁点居民的生活条件，有效提高比如县县城易地搬迁点基础设施建设水平</t>
  </si>
  <si>
    <t>比如县易地搬迁小区基础设施提升改造项目</t>
  </si>
  <si>
    <t>新建易地搬迁储物房7个及排水沟改造项目   项目必要性可行性：解决南岸新区A区，南岸新区B区，城东易地搬迁点等比如县县城易地搬迁点现状存在的问题，改善比如县县城易地搬迁点的基础设施条件和公共服务能力，补齐比如县县城易地搬迁点基础设施存在的短板，改善比如县县城易地搬迁点居民的生活条件，有效提高比如县县城易地搬迁点基础设施建设水平</t>
  </si>
  <si>
    <t>比如县布曲河道治理工程</t>
  </si>
  <si>
    <t>治理河道总长3580M,新建防洪堤3238.20m，河道治理清淤496.78M新建沉砂池1座。    项目的必要性、可行性：通过河道治理，拓宽河床范围，清理河道淤泥，有效提升河道行行洪能力，保障区域防洪安全，促进生态良好发展。建后效益：保障河道周边群众生命财产安全，减少洪水对周边群众房屋、牲畜等造成的经济损失。</t>
  </si>
  <si>
    <t>保障河道周边群众生命财产安全，减少洪水对周边群众房屋、牲畜等造成的经济损失。</t>
  </si>
  <si>
    <t>前期已办完，已下达概算批复</t>
  </si>
  <si>
    <t>比如县恰则乡底吾达村人居环境整治项目</t>
  </si>
  <si>
    <t>恰则乡底吾达村</t>
  </si>
  <si>
    <t xml:space="preserve">新建1-6号路道路硬化3.7公里，新建混凝土桥梁一座 、排水沟2.1公里、公共卫生间1座、购置路灯78盏、垃圾桶24组及其他附属设施。  项目的可行性、必要性：本村基础设施条件相对较差，村内原有道路已破损、部分为土路，供水量满足不了群众需求，为确保农牧民出行方面，改善人居环境，项目的实施，不仅能够切实改善全体村民的生产、生活条件和人居环境，积极引导当地群众参与项目建设，增加农牧民转移收入。   效益分析：有利于乡村振兴工作目标的实现。项目的实施，不仅能够切实改善全体村民的生产、生活条件和人居环境，建设“美丽乡村”，也有利于带动村内稳固全面小康成果。全村涉及93户626人，其中脱贫户4户25人。积极引导当地群众参与项目建设，增加农牧民转移收入。 </t>
  </si>
  <si>
    <t>实改善全体村民的生产、生活条件和人居环境，建设“美丽乡村”，也有利于带动村内稳固全面小康成果。全村涉及283户1544人其中脱贫户28户140人，提升村容村貌，积极引导当地群众参与项目建设，增加农牧民转移收入。</t>
  </si>
  <si>
    <t>比如县茶曲乡郭那村人居环境建设项目</t>
  </si>
  <si>
    <t>茶曲乡郭那村人</t>
  </si>
  <si>
    <t>新建室外旱厕52.92㎡（共2栋，单栋建筑面积26.46㎡），以及附属总平工程；新建道路长度3446.905m，其中支路5条，长度2693.324m，巷路4条，长度753.581m。项目的可行性、必要性：本村基础设施条件相对较差，村内道路大部分为土路，为确保农牧民出行方面，改善人居环境，提升村容村貌。项目的实施，不仅能够切实改善全体村民的生产、生活条件和人居环境，建设“美丽乡村”，也有利于带动村内稳固全面小康成果。积极引导当地群众参与项目建设，增加农牧民转移收入。切实增强农牧民获得感、幸福感、安全感。     效益分析：实改善全体村民的生产、生活条件和人居环境，建设“美丽乡村”，也有利于带动村内稳固全面小康成果。全村涉及99户692人其中脱贫户12户66人，提升村容村貌，积极引导当地群众参与项目建设，增加农牧民转移收入。</t>
  </si>
  <si>
    <t>实改善全体村民的生产、生活条件和人居环境，建设“美丽乡村”，也有利于带动村内稳固全面小康成果。全村涉及99户692人其中脱贫户12户66人，提升村容村貌，积极引导当地群众参与项目建设，增加农牧民转移收入。</t>
  </si>
  <si>
    <t>已下达可研批复待下概批</t>
  </si>
  <si>
    <t>那曲市比如县比如镇迦然村人居环境建设项目</t>
  </si>
  <si>
    <t>比如镇迦然村</t>
  </si>
  <si>
    <t>建设1#供水房82.01㎡，2#供水房82.01㎡，1#室外厕所26.46㎡，2#室外厕所26.46㎡，附属工程包括垃圾桶26个、机井2座、室外给排水1项、室外电气1项，道路工程包括道路土石方工程1项、新建道路4484.69㎡、涵洞22.00m、边沟1045.00m、单柱式标志标牌6个、减速带38.00m、波形护栏276.00m、人行道路硬化1756.20㎡。  项目的可行性、必要性：本村基础设施条件相对较差，村内原有道路已破损、部分为土路，为确保农牧民出行方面，改善人居环境，提升村容村貌。项目的实施，是巩固脱贫成果的关键一环，有利于乡村振兴工作目标的实现。项目的实施，不仅能够切实改善全体村民的生产、生活条件和人居环境，建设“美丽乡村”，也有利于带动村内稳固全面小康成果。积极引导当地群众参与项目建设，增加农牧民转移收入。切实增强农牧民获得感、幸福感、安全感。      效益分析：有利于乡村振兴工作目标的实现。项目的实施，不仅能够切实改善全体村民的生产、生活条件和人居环境，建设“美丽乡村”，也有利于带动村内稳固全面小康成果。全村涉及95户565人，其中脱贫户12户46人。积极引导当地群众参与项目建设，增加农牧民转移收入。</t>
  </si>
  <si>
    <t>有利于乡村振兴工作目标的实现。项目的实施，不仅能够切实改善全体村民的生产、生活条件和人居环境，建设“美丽乡村”，也有利于带动村内稳固全面小康成果。全村涉及95户565人，其中脱贫户12户46人。积极引导当地群众参与项目建设，增加农牧民转移收入。</t>
  </si>
  <si>
    <t>前期已办完，以下达概批</t>
  </si>
  <si>
    <t>比如县羊秀乡贡宁村人居环境整治项目</t>
  </si>
  <si>
    <t>羊秀乡贡宁村</t>
  </si>
  <si>
    <t xml:space="preserve">道路工程：路基8752.96㎡、路面工程7668.46㎡、盖板沟180米、边沟576米、波形护栏909米、旱厕2个（64.48㎡）购置75盏路灯、20个垃圾桶及附属设施。项目的可行性、必要性：本村基础设施条件相对较差，村内原有道路已破损、部分为土路，为确保农牧民出行方面，改善人居环境，提升村容村貌。项目的实施，是巩固脱贫成果的关键一环，有利于乡村振兴工作目标的实现。项目的实施，不仅能够切实改善全体村民的生产、生活条件和人居环境，建设“美丽乡村”，也有利于带动村内稳固全面小康成果。积极引导当地群众参与项目建设，增加农牧民转移收入。切实增强农牧民获得感、幸福感、安全感。      效益分析：有利于乡村振兴工作目标的实现。项目的实施，不仅能够切实改善全体村民的生产、生活条件和人居环境，建设“美丽乡村”，也有利于带动村内稳固全面小康成果。全村涉及79户497人，其中脱贫户8户39人。积极引导当地群众参与项目建设，增加农牧民转移收入。 </t>
  </si>
  <si>
    <t xml:space="preserve">有利于乡村振兴工作目标的实现。项目的实施，不仅能够切实改善全体村民的生产、生活条件和人居环境，建设“美丽乡村”，也有利于带动村内稳固全面小康成果。全村涉及79户497人，其中脱贫户8户39人。积极引导当地群众参与项目建设，增加农牧民转移收入。 </t>
  </si>
  <si>
    <t>比如县良曲乡吉日村人居环境整治项目</t>
  </si>
  <si>
    <t>良曲乡吉日村</t>
  </si>
  <si>
    <t xml:space="preserve">道路硬化5160.99㎡、改建预应力混凝土桥1座，购置安装相关设施设备以及其他附属工程。项目的可行性、必要性：本村基础设施条件相对较差，村内原有道路已破损、部分为土路，原有的钢架桥年久失修群众出行不便，村内无排水沟长期雨水集中在村内，为确保农牧民出行方面，改善人居环境，项目的实施，积极引导当地群众参与项目建设，增加农牧民转移收入。切实增强农牧民获得感、幸福感、安全感。      效益分析：有利于乡村振兴工作目标的实现。项目的实施，不仅能够切实改善全体村民的生产、生活条件和人居环境，建设“美丽乡村”，也有利于带动村内稳固全面小康成果。全村涉及95户565人，其中脱贫户12户46人。积极引导当地群众参与项目建设，增加农牧民转移收入。 </t>
  </si>
  <si>
    <t xml:space="preserve">  效益分析：有利于乡村振兴工作目标的实现。项目的实施，不仅能够切实改善全体村民的生产、生活条件和人居环境，建设“美丽乡村”，也有利于带动村内稳固全面小康成果。全村涉及95户565人，其中脱贫户12户46人。积极引导当地群众参与项目建设，增加农牧民转移收入。 </t>
  </si>
  <si>
    <t>比如县茶曲乡塔果村人居环境整治项目</t>
  </si>
  <si>
    <t>茶曲乡塔果村</t>
  </si>
  <si>
    <t xml:space="preserve">该项目主要对附属工程进行建设。其中，建设垃圾房104.86㎡，附属工程包括村庄道路（含院坝）8525.00㎡、人行道645.00㎡、室外门前硬化50.00㎡、道路边沟1228.00m、路缘石391.00m、太阳能路灯65盏、钢带增强PE螺旋波纹管（DN300）612.00m、PVC-U排水管（DE200）144.00m、砖砌体平算式单算雨水口53个、雨水检查井28座、室外强电工程1项。项目的实施，是巩固脱贫成果的关键一环，有利于乡村振兴工作目标的实现。项目的实施，不仅能够切实改善全体村民的生产、生活条件和人居环境，建设“美丽乡村”，也有利于带动村内稳固全面小康成果。积极引导当地群众参与项目建设，增加农牧民转移收入。切实增强农牧民获得感、幸福感、安全感。      效益分析：有利于乡村振兴工作目标的实现。项目的实施，不仅能够切实改善全体村民的生产、生活条件和人居环境，建设“美丽乡村”，也有利于带动村内稳固全面小康成果。全村涉及103户532人，其中脱贫户13户51人。积极引导当地群众参与项目建设，增加农牧民转移收入。 </t>
  </si>
  <si>
    <t xml:space="preserve"> 效益分析：有利于乡村振兴工作目标的实现。项目的实施，不仅能够切实改善全体村民的生产、生活条件和人居环境，建设“美丽乡村”，也有利于带动村内稳固全面小康成果。全村涉及103户532人，其中脱贫户13户51人。积极引导当地群众参与项目建设，增加农牧民转移收入。 </t>
  </si>
  <si>
    <t>已完成可研、初设评审，待下概批</t>
  </si>
  <si>
    <t>比如县扎拉乡桑布村人居环境整治项目</t>
  </si>
  <si>
    <t>扎拉乡桑布村</t>
  </si>
  <si>
    <t xml:space="preserve">该项目主要建设内容为定居点1和定居点2。定居点1新建旱厕（共1栋，单栋建筑面积26.46㎡），供水房82.01㎡，垃圾桶50个，机井1座，供水房室外电气1项，入户硬化4624.24㎡；道路工程包括土石方工程（挖方4726.00㎡、填方1654.00㎡、弃方3072.00㎡）；混凝土道路（支路）9025.64㎡；挖出旧路面760.00㎡；盖板边沟2836.00m；单柱式标志牌7套；钢筋混凝土盖板涵10.00m；照明工程包括太阳能路灯56盏，定居点2新建旱（共2栋，单栋建筑面积26.46㎡），供水房82.01㎡，垃圾桶16个，机井1座，供水房室外电气1项，入户硬化1580.46㎡；道路工程包括土石方工程（挖方642.00㎡、填方225.00㎡、弃方417.00㎡）；混凝土道路（支路）1347.59㎡；挖出旧路面760.00㎡；盖板边沟384.00m；照明工程包括太阳能路灯9盏。项目的可行性、必要性：本村基础设施条件相对较差，村内原有道路已破损、部分为土路，供水量满足不了群众需求，为确保农牧民出行方面，改善人居环境，项目的实施，不仅能够切实改善全体村民的生产、生活条件和人居环境，积极引导当地群众参与项目建设，增加农牧民转移收入。      效益分析：有利于乡村振兴工作目标的实现。项目的实施，不仅能够切实改善全体村民的生产、生活条件和人居环境，建设“美丽乡村”，也有利于带动村内稳固全面小康成果。全村涉及93户626人，其中脱贫户4户25人。积极引导当地群众参与项目建设，增加农牧民转移收入。 </t>
  </si>
  <si>
    <t xml:space="preserve">实改善全体村民的生产、生活条件和人居环境，建设“美丽乡村”，也有利于带动村内稳固全面小康成果。全村涉及93户626人，其中脱贫户4户25人。积极引导当地群众参与项目建设，增加农牧民转移收入。 </t>
  </si>
  <si>
    <t>比如县羊秀乡朵给村人居环境整治项目</t>
  </si>
  <si>
    <t>羊秀乡朵给村</t>
  </si>
  <si>
    <t xml:space="preserve">道路工程：路基18985.82㎡、路面工程16264.82㎡、盖板沟4469米、钢筋混泥土承插管111米、旱厕2个（64.48㎡）购置75盏路灯、13个垃圾桶及附属设施。 项目的可行性、必要性：本村基础设施条件相对较差，村内原有道路已破损、部分为土路，夜间无照明，为确保农牧民出行方面，改善人居环境，项目的实施，不仅能够切实改善全体村民的生产、生活条件和人居环境，积极引导当地群众参与项目建设，增加农牧民转移收入。      效益分析：有利于乡村振兴工作目标的实现。项目的实施，不仅能够切实改善全体村民的生产、生活条件和人居环境，建设“美丽乡村”，也有利于带动村内稳固全面小康成果。全村涉及35户227人，其中脱贫户5户9人。积极引导当地群众参与项目建设，增加农牧民转移收入。 </t>
  </si>
  <si>
    <t>比如县茶曲乡多硕卡村人居环境整治项目</t>
  </si>
  <si>
    <t>茶曲乡多硕卡村</t>
  </si>
  <si>
    <r>
      <rPr>
        <sz val="12"/>
        <rFont val="方正仿宋简体"/>
        <charset val="134"/>
      </rPr>
      <t>项目的建设内容包括旱厕、供水房、附属工程、道路工程、照明工程及给水工程。其中：旱厕52.92㎡（共2栋，单栋建筑面积26.46㎡），供水房82.01㎡，附属工程包括垃圾桶80个、、室外电气1项、入户硬化2997.88㎡，道路工程包括土石方工程（挖方6270.00m</t>
    </r>
    <r>
      <rPr>
        <sz val="12"/>
        <rFont val="宋体"/>
        <charset val="134"/>
      </rPr>
      <t>³</t>
    </r>
    <r>
      <rPr>
        <sz val="12"/>
        <rFont val="方正仿宋简体"/>
        <charset val="134"/>
      </rPr>
      <t>、填方926.00m</t>
    </r>
    <r>
      <rPr>
        <sz val="12"/>
        <rFont val="宋体"/>
        <charset val="134"/>
      </rPr>
      <t>³</t>
    </r>
    <r>
      <rPr>
        <sz val="12"/>
        <rFont val="方正仿宋简体"/>
        <charset val="134"/>
      </rPr>
      <t>、弃方5344.00m</t>
    </r>
    <r>
      <rPr>
        <sz val="12"/>
        <rFont val="宋体"/>
        <charset val="134"/>
      </rPr>
      <t>³</t>
    </r>
    <r>
      <rPr>
        <sz val="12"/>
        <rFont val="方正仿宋简体"/>
        <charset val="134"/>
      </rPr>
      <t xml:space="preserve">）、混凝土道路（支路）9148.62㎡、混凝土道路（巷路）1242.37㎡、挖出旧路面1472.00㎡、盖板边沟4116.00m、单柱式标志牌5套，照明工程包括太阳能路灯68盏。项目的可行性、必要性：本村基础设施条件相对较差，村内原有道路已破损、部分为土路，夜间无照明，为确保农牧民出行方面，改善人居环境，项目的实施，不仅能够切实改善全体村民的生产、生活条件和人居环境，积极引导当地群众参与项目建设，增加农牧民转移收入。      效益分析：不仅能够切实改善全体村民的生产、生活条件和人居环境，也有利于带动村内稳固全面小康成果。全村涉及102户602人，其中脱贫户5户27人。积极引导当地群众参与项目建设，增加农牧民转移收入。 </t>
    </r>
  </si>
  <si>
    <t xml:space="preserve">不仅能够切实改善全体村民的生产、生活条件和人居环境，也有利于带动村内稳固全面小康成果。全村涉及102户602人，其中脱贫户5户27人。积极引导当地群众参与项目建设，增加农牧民转移收入。 </t>
  </si>
  <si>
    <t>比如县达塘乡玛擦村乡村振兴示范村附属提升项目</t>
  </si>
  <si>
    <t>达塘乡玛擦村</t>
  </si>
  <si>
    <t xml:space="preserve">入户硬化2480.6㎡，排水沟362m、钢筋混泥土蓄水池360㎡、涵洞29米及附属设施。项目必要性可行性：改善农村基础设施提高农村生产生活和社会服务水平，提高群众获得感、幸福感、保护生态环境，实现可持续发展，推动农村社会事业全面发展，实现乡村和谐稳定。效益分析：不仅能够切实改善全体村民的生产、生活条件和人居环境，建设“美丽乡村”，也有利于带动村内稳固全面小康成果。全村涉及54户305人，其中脱贫户7户18人。积极引导当地群众参与项目建设，增加农牧民转移收入。 </t>
  </si>
  <si>
    <t xml:space="preserve">不仅能够切实改善全体村民的生产、生活条件和人居环境，也有利于带动村内稳固全面小康成果。全村涉及54户305人，其中脱贫户7户18人。积极引导当地群众参与项目建设，增加农牧民转移收入。 </t>
  </si>
  <si>
    <t>已下达概批</t>
  </si>
  <si>
    <t>培训类（双共技能培训、农牧民技能培训等）</t>
  </si>
  <si>
    <t>比如县户贷利差补贴项目</t>
  </si>
  <si>
    <t>县城</t>
  </si>
  <si>
    <t>对全县脱贫户7575户进行户贷利差补贴</t>
  </si>
  <si>
    <t>比如县技能培训项目</t>
  </si>
  <si>
    <t>计划对全县1500人进行培训；其中36.63万元用于，使用技术培训800人；66万元用于，家电（电子产品维修）200人；198万元用于网络主播200人、网店运营推广200人，畜产品经营管理人100人。</t>
  </si>
  <si>
    <t>人力资源和社会保障局</t>
  </si>
  <si>
    <t>按照自治区相关文件标准执行，该项目提高对全县1500人技能水平，增加就业收入。</t>
  </si>
  <si>
    <t>已制定实施方案</t>
  </si>
  <si>
    <t>到户棚圈项目</t>
  </si>
  <si>
    <t>建设内容：修建200座高寒棚圈每座4万元。                                                             充分尊重群众意愿，在认真调研摸底和征求群众意愿的基础上，因地制宜实施高寒到户棚圈建设，做到实用耐用、抗风、抗寒、抗重，切实满足群众生产生活需求。
严格执行自治区产业建设领导小组部门关于藏羊、藏猪以及牛产业发展相关标准（藏产组〔2020〕1号、藏产组〔2020〕2号），积极引导群众就地取材、投工投劳。牛舍：每平方米不超过900元；奶牛舍：每平方米不超过1200元；羊舍：每平方米不超过600元。</t>
  </si>
  <si>
    <t>充分尊重群众意愿，在认真调研摸底和征求群众意愿的基础上，因地制宜实施高寒到户棚圈建设，做到实用耐用、抗风、抗寒、抗重，切实满足群众生产生活需求。</t>
  </si>
  <si>
    <t>比如县务工补贴</t>
  </si>
  <si>
    <t>兑现跨省市务工补贴</t>
  </si>
  <si>
    <t>四、聂荣县</t>
  </si>
  <si>
    <t>聂荣县</t>
  </si>
  <si>
    <t>那曲市聂荣县嘎确牧场特色园区配套设施建设项目</t>
  </si>
  <si>
    <t>西藏聂荣县下曲乡嘎确牧场</t>
  </si>
  <si>
    <t>项目总体情况（现状及运营内容）：西藏聂荣嘎确生态畜牧业发展有限责任公司（以下简称：公司）位于那曲市聂荣县下曲乡，注册资本2000万元人民币，法定代表人次仁桑珠。公司是一家集养殖、加工、销售为一体的自治区级龙头企业，公司成立于2009年，于2022年转型升级为国有独资企业，至今已有13年的发展历程。公司现有可利用草场3.78万亩，牲畜存栏达1200多头（只），其中，牦牛600多头，绵羊600余只。公司现有员工114人，其中管理人员12人，均为本地的未就业大学生；普通员工102人，是本县的低收入群众。公司围绕优畜产品成功创立“聂荣查吾拉牦牛”、“聂荣查吾拉牦牛肉”、“聂荣酸奶”、“聂荣拉拉”、“聂荣奶渣”、“聂荣酥油”六个国家地理标志认证产品，聂荣查吾拉牦牛被农业农村部评选为畜禽10大优异种质资源之一。公司负责运营的主要项目汇报如下：（一）牦牛、绵羊养殖及畜产品收购。公司现有可利用草场3.78万亩，牲畜存栏达1200余头（只），其中牦牛600多头，绵羊600余只。为切实发挥聂荣县牲畜基础资源、人均草场面积较大等优势走集约化养殖道路，走出一条“小规模、大群体”的规模化养殖路子。嘎确公司以嘎确牧业示范基地为中心，辐射带动全县十个乡镇一乡一社、一村一合共同发展。自2020年开始统一收购全县范围内的牛肉、牛奶、酥油、拉拉、奶渣等进行批量生产加工，取得了良好的经济效益和社会效益。2023年公司从各乡镇合作组织和养殖大户中收购牛肉21.24万斤，酥油3.69万斤，奶渣7.9万斤，拉拉775.3斤，酸奶8545桶，糌粑15.6万斤，实现营业收入1755.48万元。（二）牦牛乳制品加工。2022年，公司在产业扶持资金的支持下，对原酸奶生产作坊进行了升级改造，于2023年8月建成了搅拌型酸奶、凝固型酸奶、巴氏奶三个品类的标准化乳制品生产线，乳制品生产线硬件、软件、人员及产品均达到了《乳制品生产许可审查细则》及国家相关标准要求，于2023年10月13日通过了西藏自治区市场监督管理局生产许可审查，获得了食品生产许可证。2024年各类产品均要上市销售，主要渠道为聂荣县及周边县域学校及那曲、拉萨市场，预计销售金额1500万元，预计实现利润150万元。（三）畜产品直营体验店。2023年，公司在拉萨、那曲和聂荣的畜产品直营体验店先后开业，店面美观，布局精巧，还设有产品品尝区，三家店开店总的年营业额当年突破200万元，实现利润30万元。（四）那曲市牦牛肉深加工及冷链仓储基地建设项目于2024年5月开工建设，目前项目已基本完工，预计2025年5月左右获得肉制品生产许可证，精分割牦牛肉制品及熟肉制品两大系列10余种产品将陆续上市销售。（五）公司非常重视品牌建设和销售渠道搭建，有机产品认证、地理标志产品、企业标准、新品研发、包装升级等工作齐头并进，同时引进培养专业技术人才，确保产品生产和质量，全方位推进品牌建设工作。目前公司除区内销售外，积极拓展区外市场，2024年8月，公司乳制品在国家能源集团慧采平台正式上线销售每天销售额100单左右，收入10000余元，同时与温州供销社、浙江农发集团业达成了销售合作，下步公司高品质肉产品、奶产品将在沿海高消费市场闪亮登场。                 
建设内容：该项目占地面积11000余平方米，总建筑面积3500余平方米，其中新建总建筑面积约1200㎡，原有建筑面积约2400㎡。具体建设内容及规模为：新建特色园区传统乳制品加工房约600㎡、库房约600㎡、防熊设施约800米、特色园区通道约7000㎡，购置及安装其他设备设施若干台（套）。新增嘎确牧场特色园区生产生活用水的取水点、输送管道及储水池等建设工程1项，购置及安装牦牛鲜奶集中利用设施设备若干台（套）。
项目建设必要性：嘎确牧场熊患严重，需建设安装防熊设施防止熊患；需建设特色食品加工园库房等设施，以满足《食品安全国家标准食品生产通用卫生规范》（GB14881）（2023年12月11日新版本）和相关产品《生产许可审查细则》的相关要求；需建设传统乳制品集中利用房对全县10个乡镇、142个村级合作组织的牦牛奶集中进行标准化利用，以减少牧户损失，增加牧户收入，同时降低食品安全风险；需建设嘎确牧场特色产业园区取水点、输送管道及储水池，以满足生产生活供水需求。综上所述，该项目的建设十分必要。
项目建设可行性：1、西藏聂荣嘎确生态畜牧业发展有限责任公司作为自治区农业产业化重点龙头企业，经过多年的发展，拥有一批优秀的管理人才和专业技术人才，有能力承担该项目的管护和运营。2、该项目所在地交通便利，基础条件较好。3、嘎确牧场的产业规模已形成，品牌已享誉区内外，发展潜力较大。4、该项目建成后资产权属归西藏聂荣嘎确生态畜牧业发展有限责任公司，后期管护运营由西藏聂荣嘎确生态畜牧业发展有限责任公司负责。综上所述，该项目的建设是可行的。                                                                                                                                 经营主体： 西藏聂荣县嘎确生态牧业发展有限公司</t>
  </si>
  <si>
    <t>聂荣县农业农村和科技局</t>
  </si>
  <si>
    <t>1、经济效益：本项目建成后，全县牦牛奶集中标准化利用产出的传统牦牛奶产品，正常年平均营业收入预计5300万元。年净利润约300万元。项目投资回收期（所得税后）约7年，盈亏平衡点（生产能力利用率）50%。
2、社会效益：本项目建安费为2640万元，以工代赈资金占建安费的10%，以工代赈资金为264万元，按照每人230元/天标准计算，该项目实施全过程可解决以工代赈投工投劳人数为11478人次。特色园区生产生活用水的取水点、输送管道及储水池等建设工程建好后，可解决特色园区内3000平米蔬菜种植灌溉用水，可解决特色园区内1200余头牲畜饮用水，可解决特色园区内乳制品加工厂和牦牛肉加工厂生产用水，可解决特色园区内114名员工（其中70余名脱贫监测户）的生活用水。    
3、生态效益：通过对园区基础设施的完善，使园区整个生态环境得到更好的提升和保护，通过建设牦牛奶传统乳制品集中标准化利用房，将全县10个乡镇、140余个村级合作组织的牦牛奶集中利用，大大减少了分散处理，给生态环境带来的巨大压力。</t>
  </si>
  <si>
    <t>项目已完成前期可行性论证，可行性研究报告已编制完成。</t>
  </si>
  <si>
    <t>聂荣县尼玛乡玉则温泉旅游基础设施建设项目</t>
  </si>
  <si>
    <t>尼玛乡铜龙村</t>
  </si>
  <si>
    <r>
      <rPr>
        <sz val="12"/>
        <rFont val="方正仿宋简体"/>
        <charset val="134"/>
      </rPr>
      <t>项目总体情况（现状及运营内容）：聂荣玉则温泉。（一）聂荣玉则温泉位于聂荣县温泉开发区的核心地块尼玛乡铜龙村，距尼玛乡人民政府3公里。玉则温泉是“十三五”期间国家投资2000万元建设的扶贫产业项目，项目占地面积3100平方米，于2019年10月份完工，次月交由第三方机构运营，当时冠名为“阿玛拉玉则温泉”，因受疫情等因素影响，第三方运营机构于2021年5月份停止营业，项目整体交由嘎确公司运营管理。经综合考量并报请聂荣县委政府同意，2022年争取到产业扶持发展资金500多万元，对原温泉场馆实施升级改造，在原有的基础上建设了儿童游乐园、生态园、民宿、台球室、汗蒸房、沙疗室等功能区，重新购置了相关的设施设备。配备汉、藏厨师各一名，从本地招聘未就业大学生9人，分别从事礼仪、收银、服务等工作；招聘普通群众3人，从事清洁工作。同时，为消除隐患，互惠互利，公司与当地村协商一致，合作经营聂荣玉则温泉，每年以纯利润的25%支付给当地村委会，将间接带动100户417人实现增收。                                                                                  建设内容：建设旅游基地2038.49平方米、改造玉寨医疗热矿水温泉823.78平方米、新建阳光棚355.25平方米、改造玉则温泉321.27平方米、混凝土地面1866.38平方米、新建道路857.03平方米、温泉给水管道更换900平方米。污水总阀地面修复20平方米、总平电气、总平暖通、总平给排水、沉砂池、设备及工器具购置等。                                                                                                                                                     可行性：项目建成后不仅提供了直接就业机会，</t>
    </r>
    <r>
      <rPr>
        <sz val="12"/>
        <rFont val="宋体"/>
        <charset val="134"/>
      </rPr>
      <t>‌</t>
    </r>
    <r>
      <rPr>
        <sz val="12"/>
        <rFont val="方正仿宋简体"/>
        <charset val="134"/>
      </rPr>
      <t>还间接促进了当地旅游业的发展，</t>
    </r>
    <r>
      <rPr>
        <sz val="12"/>
        <rFont val="宋体"/>
        <charset val="134"/>
      </rPr>
      <t>‌</t>
    </r>
    <r>
      <rPr>
        <sz val="12"/>
        <rFont val="方正仿宋简体"/>
        <charset val="134"/>
      </rPr>
      <t>增加了旅游业直接就业人数，带动了相关产业的发展，</t>
    </r>
    <r>
      <rPr>
        <sz val="12"/>
        <rFont val="宋体"/>
        <charset val="134"/>
      </rPr>
      <t>‌</t>
    </r>
    <r>
      <rPr>
        <sz val="12"/>
        <rFont val="方正仿宋简体"/>
        <charset val="134"/>
      </rPr>
      <t>如旅游、</t>
    </r>
    <r>
      <rPr>
        <sz val="12"/>
        <rFont val="宋体"/>
        <charset val="134"/>
      </rPr>
      <t>‌</t>
    </r>
    <r>
      <rPr>
        <sz val="12"/>
        <rFont val="方正仿宋简体"/>
        <charset val="134"/>
      </rPr>
      <t>餐饮、</t>
    </r>
    <r>
      <rPr>
        <sz val="12"/>
        <rFont val="宋体"/>
        <charset val="134"/>
      </rPr>
      <t>‌</t>
    </r>
    <r>
      <rPr>
        <sz val="12"/>
        <rFont val="方正仿宋简体"/>
        <charset val="134"/>
      </rPr>
      <t>交通等，</t>
    </r>
    <r>
      <rPr>
        <sz val="12"/>
        <rFont val="宋体"/>
        <charset val="134"/>
      </rPr>
      <t>‌</t>
    </r>
    <r>
      <rPr>
        <sz val="12"/>
        <rFont val="方正仿宋简体"/>
        <charset val="134"/>
      </rPr>
      <t>这些行业的发展进一步促进了当地经济的增长。</t>
    </r>
    <r>
      <rPr>
        <sz val="12"/>
        <rFont val="宋体"/>
        <charset val="134"/>
      </rPr>
      <t>‌</t>
    </r>
    <r>
      <rPr>
        <sz val="12"/>
        <rFont val="方正仿宋简体"/>
        <charset val="134"/>
      </rPr>
      <t>促进了当地特色产品的销售，</t>
    </r>
    <r>
      <rPr>
        <sz val="12"/>
        <rFont val="宋体"/>
        <charset val="134"/>
      </rPr>
      <t>‌</t>
    </r>
    <r>
      <rPr>
        <sz val="12"/>
        <rFont val="方正仿宋简体"/>
        <charset val="134"/>
      </rPr>
      <t>增加了当地居民的收入。</t>
    </r>
    <r>
      <rPr>
        <sz val="12"/>
        <rFont val="宋体"/>
        <charset val="134"/>
      </rPr>
      <t>‌</t>
    </r>
    <r>
      <rPr>
        <sz val="12"/>
        <rFont val="方正仿宋简体"/>
        <charset val="134"/>
      </rPr>
      <t>例如，聂荣县的温泉村通过发展温泉旅游，</t>
    </r>
    <r>
      <rPr>
        <sz val="12"/>
        <rFont val="宋体"/>
        <charset val="134"/>
      </rPr>
      <t>‌</t>
    </r>
    <r>
      <rPr>
        <sz val="12"/>
        <rFont val="方正仿宋简体"/>
        <charset val="134"/>
      </rPr>
      <t>提升了当地硬件设施建设，</t>
    </r>
    <r>
      <rPr>
        <sz val="12"/>
        <rFont val="宋体"/>
        <charset val="134"/>
      </rPr>
      <t>‌</t>
    </r>
    <r>
      <rPr>
        <sz val="12"/>
        <rFont val="方正仿宋简体"/>
        <charset val="134"/>
      </rPr>
      <t>改善了村容村貌，</t>
    </r>
    <r>
      <rPr>
        <sz val="12"/>
        <rFont val="宋体"/>
        <charset val="134"/>
      </rPr>
      <t>‌</t>
    </r>
    <r>
      <rPr>
        <sz val="12"/>
        <rFont val="方正仿宋简体"/>
        <charset val="134"/>
      </rPr>
      <t>吸引了更多的游客，</t>
    </r>
    <r>
      <rPr>
        <sz val="12"/>
        <rFont val="宋体"/>
        <charset val="134"/>
      </rPr>
      <t>‌</t>
    </r>
    <r>
      <rPr>
        <sz val="12"/>
        <rFont val="方正仿宋简体"/>
        <charset val="134"/>
      </rPr>
      <t>从而带动了当地特色产品的销售，</t>
    </r>
    <r>
      <rPr>
        <sz val="12"/>
        <rFont val="宋体"/>
        <charset val="134"/>
      </rPr>
      <t>‌</t>
    </r>
    <r>
      <rPr>
        <sz val="12"/>
        <rFont val="方正仿宋简体"/>
        <charset val="134"/>
      </rPr>
      <t>增加了当地居民的收入，根据2024年温泉调查，每天有5-9人住宿，住宿平均营业额为5784元，每天泡温泉的人数达到100-200人，营业额为7358元；每天温泉的总营业额达到了13142元，2024年1月至11月温泉的总收入达到了2178718.74元。                                                                                                                          必要性：1、在消费需求升级驱动下，以温泉游为代表的健康养生度假模式越来越受到游客的青睐。温泉资源是一种珍贵的自然资源，具有很高的医疗、休闲、养生价值。温泉牧家乐作为以温泉资源为主题的特色牧家乐，受到越来越多游客的青睐。玉则温泉共有6处水源，其产生历史久远，根据本地群众反映，温泉在治疗静脉曲张、半身瘫痪、高血压、心脏病、痛风、风湿性关节炎、胆囊炎、骨质疏松、脱臼、骨折、水肿、妇科疾病、胃溃疡、肾病以及各类皮肤疾病方面有极为明显的疗效，客源丰富。 2、项目的建成和实施可以使聂荣县尼玛乡玉则温泉的旅游面貌焕然一新，为顾客提供更好体验和服务，大大提升聂荣县旅游产业的知名度，促进当地旅游业的发展，从而带动当地的经济发展；在修建项目以及项目运营的同时，当地群众参加建设，增加群众的收入。项目建成后，可为当地村名提供就业岗位8个，同时嘎确公司已与当地贫困户签订合同，拿出总利润的25%让本村的增收。 3、项目建成后，经过初步的测算，可为当地大学生提供8个就业岗位，每年总收入可达到182.04万元，总利润为98.04万元，按照嘎确公司与村里签订的合同，每年村委会将增收24.51万元，从而增加当地贫困户的收入，大大提高当地村民的生活质量；                                                                                                                       经营主体： 西藏聂荣县嘎确生态牧业发展有限公司</t>
    </r>
  </si>
  <si>
    <t>聂荣县农业农村局</t>
  </si>
  <si>
    <t>经济效益
1.以特色牧家美食吸引游客，预计每日接待游客20桌，每桌平均消300元，旅游旺季按120天计算，餐饮年营业收入可达720000元。
2.体验活动收入：骑马、放牧、制作奶制品等体验项目，每项收费20元 - 100元不等，预计每日参与体验活动游客30人次，年体验活动收入约547500元。
3.农牧产品销售：向游客销售自家生产的有机农牧产品，如牛羊肉、奶制品、手工艺品等，年销售额约750000元。
社会效益：
1.就业带动
直接提供就业岗位75个，涵盖厨师、服务员、牧民向导、手工艺人等。间接带动周边农牧民就业，如为餐饮提供食材原料、参与旅游项目合作等，促进当地农牧民增收。
2.文化传承与交流，展示和传播了当地独特的游牧文化、民俗风情和传统技艺，让更多游客了解和体验，增强文化认同感，促进不同地区文化的交流与融合。
生态效益：1. 资源利用与保护：依托草原牧场等自然资源开展旅游，促进了对草原生态系统的保护和合理利用。通过科学规划放牧区域和旅游线路，避免过度开发和破坏，实现生态与经济的协调发展。2. 环保意识提升：向游客宣传环保知识和生态理念，引导游客文明旅游，减少垃圾污染、保护草原植被等，提高游客及当地居民的环保意识，共同维护生态环境。
1、社会效益分析：本项目的建设是促进和发展聂荣县旅游产业，玉则温泉现有的基础设施不完善，无法满足现在的使用需求，建筑年久失修、老旧等问题给玉则温泉带来了不利影响、安全事故频发等负面问题,严重影响了聂荣县旅游产业的发展。项目的实施为改善聂荣县玉则温泉环境，完善基础设施，提升旅游体验，为顾客提供更好体验和服务，大大提升聂荣县旅游产业的知名度，因此该项目的社会效益明显。
2、经济效益分析：项目的建成和实施可以使聂荣县尼玛乡玉则温泉的旅游面貌焕然一新，为顾客提供更好体验和服务，大大提升聂荣县旅游产业的知名度，带动当地的经济发展:在修建项目以及项目运营的同时，当地群众参加建设，增加群众的收入。项目建成后，可为当地村名提供就业岗位8个，同时嘎确公司已与当地贫困户签订合同，拿出总利润的25%让本村的增收。本项目的建设将提升公司的运营范围，同时能提高公司的增收渠道。渐渐的影响当地群众的致富之路。
项目建设完成后交由国企单位西藏聂荣嘎确生态畜牧业发展有限责任公司管护和运营，按照每年6个月的旺季5-10月，11月-次年4月为淡季计算，现有温泉内部客房价格为单间388元/晚，标间、藏式房间均为288/晚，旺季每晚按照85%的入住率，淡季65%都入住率计算可得：现就点为6个单间，16个标间计算可得：每年收入：（31+30+31+31+30+31）*388*6*85%+（30+31+31+29+31+30）*388*6*65%+（31+30+31+31+30+31）*288*16*65%+（30+31+31+29+31+30）*288*16*65%=36.41+36.01+55.11+54.51=182.04万元
成本：人工费根据现在温泉工作人工资每月4500元/人，新建牧家乐雇佣人员6名，专业医护人员2名每月9000元/人，（12*6*4500）+（12*2+9000）=32.4+21.6万元-54万元；水电费根据项目实际用电用水，每年约为20.00万元；维护费用：每年约10.00万元。年总成本约为84万元，由此可得每年年收入约为182.04-84=98.04万</t>
  </si>
  <si>
    <t>聂荣县游牧民帐篷工程建设项目</t>
  </si>
  <si>
    <t>聂荣县各乡镇（到户）</t>
  </si>
  <si>
    <t xml:space="preserve">建设内容：购买帐篷125顶，按照2.5万元一顶标准，其中配置一体机直播卫星接收设备，户用光伏系统，定位系统等设备。      
 可行性：近几年来，随着对强牧惠牧政策的提升，农牧区基本公共服务能力的不断提升，农牧区建设取得了显着成绩。但总体而言，牧区基础设施依然薄弱，夏季放牧“游牧民居无定所”现象仍然突出。创建“游牧民帐篷工程”是新牧区建设理念、内容和生活水平的全面提升，是贯彻落实牧区的相关政策的实际步骤。
  必要性：通过依托各乡镇有实际需求的游牧民，享受该项目的游牧民可在全县率先实行“夏季游牧民居住质量提升”的目标，联合相关特色政策落实形成解决游牧民夏季居住问题，能够有效的提升巴青县游牧民生活水平政策实施推进。可以有效推进游牧民夏季居住建设步伐，改善群众的生产生活条件，促进当地群众参与推进牧民夏季居住的热情和积极性，大力改善夏季游牧居住环境。提高游牧民在游牧期间生活水平，特别是游牧民夏季游牧期间生命财产安全的社会效益。
</t>
  </si>
  <si>
    <t>农业农村（乡村振兴）</t>
  </si>
  <si>
    <t>一、经济效益
1. 提升畜牧养殖效率：新帐篷更利于游牧民根据季节和草场分布灵活迁徙，保障牲畜能及时获取优质牧草。例如，牛群因及时转场，每头牛年均体重增长可多10公斤，羊群产羔率提高20%。按市场价格计算，每年可新增畜牧产品销售收入约30000元。
2. 延长游牧生产周期：改善后的居住条件使游牧民在寒冷季节也能更好地照顾牲畜，减少牲畜因严寒天气导致的体重下降和死亡率。据统计，牲畜冬季死亡率降低60%，相当于每年减少经济损失620000元。同时，生产周期的延长可增加畜牧产品的产出量，进一步提高收入。
3. 带动相关产业发展：帐篷建设项目需要采购大量原材料，如帆布、木材、绳索等，将刺激当地相关产业的生产与销售，促进产业链的协同发展，预计每年可为当地相关产业带来约32000元的经济增长。
二、社会效益
1. 传承游牧文化：帐篷作为游牧民族传统居住方式的重要载体，其建设有助于保留和传承游牧文化中的居住文化、迁徙文化等元素。通过展示传统与现代结合的帐篷样式和生活方式，增强民族文化自信，促进文化多样性的保护。
2. 改善生活质量与教育医疗水平：舒适、保暖且功能齐全的帐篷为游牧民提供更好的居住环境，减少因寒冷、潮湿等恶劣环境导致的疾病发生率，提高健康水平。同时，稳定且适宜的居住条件有利于游牧民子女接受教育，减少因频繁迁徙导致的教育中断问题，为游牧民族的长远发展奠定基础。
三、生态效益
1. 促进草场可持续利用：合理的帐篷选址和游牧路线规划，可避免牲畜过度集中于某一区域吃草，有利于草场的自然恢复和可持续利用。例如，通过科学规划，可使草场植被覆盖率在3年内提高18%，增强草原生态系统的稳定性和抗逆性。
2. 减少生态破坏风险：传统简易帐篷可能因保暖性差而需要燃烧大量木材或煤炭取暖，新型帐篷的良好保温性能可降低能源消耗，减少因取暖导致的森林砍伐和碳排放，降低对周边生态环境的破坏风险，助力生态环境保护与可持续发展。该项目建成后将受益聂荣县境内369牧民群众，极大程度方便群众的生产生活。</t>
  </si>
  <si>
    <t>正在制定实施方案</t>
  </si>
  <si>
    <t>游牧民</t>
  </si>
  <si>
    <t>聂荣县桑荣乡嘎布莱孜牧民专业合作社奶制品加工坊项目</t>
  </si>
  <si>
    <t>桑荣乡</t>
  </si>
  <si>
    <t>1.新建200平方米奶制品加工房（框架结构）；2.新建140平方米奶制品晾晒房(框架结构）；3.新建附属设施；4.采购产销集散销售站的饲料、乳制品、肉类等加工设备和冷藏、保鲜以及物流的相关设备。               
  可行性：项目建设后扩大扩强合作社。                                                                 
必要性：合作社建设后目前不存在加工房老化，牲畜数量少，机械升级需要提升合作社。</t>
  </si>
  <si>
    <t>县民委</t>
  </si>
  <si>
    <r>
      <rPr>
        <sz val="12"/>
        <rFont val="方正仿宋简体"/>
        <charset val="134"/>
      </rPr>
      <t xml:space="preserve">一、经济效益
1. 收入预估：加工坊投产后，预计每日可生产酸奶50千克，按每千克30元销售，日收入为1500元；奶酪每日产量40千克，每千克售价20元，日销售额达800元；此外，还生产奶油、奶片等产品，各类奶制品综合计算，预计年销售收入可达1500000元。随着品牌知名度提升和市场拓展，收入有望逐年递增，预计年增长率为5%。
2. 成本分析：
</t>
    </r>
    <r>
      <rPr>
        <sz val="12"/>
        <rFont val="宋体"/>
        <charset val="134"/>
      </rPr>
      <t>•</t>
    </r>
    <r>
      <rPr>
        <sz val="12"/>
        <rFont val="方正仿宋简体"/>
        <charset val="134"/>
      </rPr>
      <t xml:space="preserve"> 原材料成本：每日消耗生鲜乳10千克，每千克采购价10元，加上糖、菌种等辅料，年原材料成本约为43800元。
</t>
    </r>
    <r>
      <rPr>
        <sz val="12"/>
        <rFont val="宋体"/>
        <charset val="134"/>
      </rPr>
      <t>•</t>
    </r>
    <r>
      <rPr>
        <sz val="12"/>
        <rFont val="方正仿宋简体"/>
        <charset val="134"/>
      </rPr>
      <t xml:space="preserve"> 人力成本：雇佣员工8人，人均年薪6万元，年人力成本共480000元。
</t>
    </r>
    <r>
      <rPr>
        <sz val="12"/>
        <rFont val="宋体"/>
        <charset val="134"/>
      </rPr>
      <t>•</t>
    </r>
    <r>
      <rPr>
        <sz val="12"/>
        <rFont val="方正仿宋简体"/>
        <charset val="134"/>
      </rPr>
      <t xml:space="preserve"> 运营成本：包括水电费、包装费、运输费、营销费等，每年约150000元。
</t>
    </r>
    <r>
      <rPr>
        <sz val="12"/>
        <rFont val="宋体"/>
        <charset val="134"/>
      </rPr>
      <t>•</t>
    </r>
    <r>
      <rPr>
        <sz val="12"/>
        <rFont val="方正仿宋简体"/>
        <charset val="134"/>
      </rPr>
      <t xml:space="preserve"> 总成本每年约为元。
3. 利润与投资回报：年利润约为年销售收入减去年总成本，即826200元。项目投资回收期约为5年（静态回收期，不考虑资金时间价值），内部收益率约为10%，表明该项目具有一定的盈利能力和投资价值。
二、社会效益
1. 就业带动：直接为当地提供了15个就业岗位，涵盖生产加工、质量检测、销售、物流等环节，缓解了当地就业压力。员工通过专业培训掌握奶制品加工技术和管理经验，提升了个人就业竞争力和收入水平，带动家庭脱贫致富，促进地方经济发展。
2. 产业联动与发展：与当地奶农建立了稳定的合作关系，保障了生鲜乳的销售渠道，提高了奶农养殖积极性，促进了奶牛养殖产业的发展。同时，奶制品加工坊的发展还将带动包装、运输、广告等相关产业的协同发展，形成完整的产业链条，推动区域产业结构优化升级，增强地方经济活力和抗风险能力。
三、文化效益
1. 文化传承与弘扬：奶制品加工坊在生产传统奶制品的过程中，传承了当地古老的奶制品制作工艺和文化。通过产品包装、品牌宣传和文化活动等方式，向消费者展示当地的民族风情、饮食文化和传统技艺，让更多人了解和认识地域文化特色，增强文化认同感和民族自豪感，促进文化的传承与弘扬。
2. 旅游资源开发：独特的奶制品加工工艺和文化可以成为当地特色旅游资源，吸引游客前来参观、体验。加工坊可开展工业旅游项目，设置参观通道、体验区、展示厅等，让游客亲身参与奶制品制作过程，品尝新鲜出炉的奶制品，购买特色伴手礼。旅游项目的开发不仅增加了加工坊的收入来源，还促进了当地旅游业的发展，提升了地区知名度和影响力。</t>
    </r>
  </si>
  <si>
    <t>初步设计阶段</t>
  </si>
  <si>
    <t>少数民族发展资金</t>
  </si>
  <si>
    <t>聂荣县牦牛肉深加工及冷链仓储基地建设项目（一期）</t>
  </si>
  <si>
    <t>聂荣县下曲乡五村</t>
  </si>
  <si>
    <t>建设内容：该项目主要建设内容包括生产车间、消防泵房、污水处理泵房、消防水池及附属工程，并涉及设备及工器具购置。其中，生产车间2496.65m㎡，消防泵房40.00㎡，污水处理泵房52.50㎡,消防水池包括建筑装饰工程500.50㎡，工程包括铺装路面工程630.50㎡、道路工程1607.96㎡、附属工程386.60㎡、路灯工程15盏、监控工程1项、设备基础179.32㎡、电气工程240.00m、给水工程100.00m、排水工程75.00m、消防工程280.00m，设备及工器具购置包括设备购置费1项（详设备购置清单）。  （此次实施方案中按照概算批复实施项目2641万元，待2025年资金到位后继续实施建设部分356万元）      可行性和必要性：该项目符合国家和地方的产业发展政策，符合西藏自治区绿色产品产业发展方向，符合高原畜牧养殖产业向现代加工业方向发展的要求，符合那曲市将聂荣县作为重点发展牦牛肉制品产业的相关要求。是发挥地区畜牧资源优势，促进区域经济发展的要求。作为“国家地理标志保护产品”之一的聂荣县查吾拉牦牛，为西藏那曲市聂荣县出产的一种牦牛，存栏量近30万头，具有较高的产肉性能，品质较好。通过该项目的实施，采用先进的设备和先进的技术生产出安全、健康、美味的牦牛肉制品，提高牦牛肉制品附加值，具有良好的市场前景。聂荣县作为那曲市产业发展规划中重点发展牦牛肉产业的县域，牦牛资源丰富，但是目前没有任何精深加工，产品附加值低，且牧户零散售卖价格波动大，牧户利益受损。通过实施该项目，建设高标准的牦牛肉制品生产线，生产出符合市场及消费者需求的牦牛肉精深加工产品，能够带动本县牧户增收、解决就业、增加财政收入等，是本县乡村振兴的重要产业途径。该项目的建设意义重大。     效益分析：经测算，该项目营业收入达到2200万元时，即可实现净利润150余万元。建成投产后年平均营收为4400余万元，年均利润400余万元，投资回收期（所得税后）9年左右，投资回收期合理，盈利能力较好。本项目具有良好的经济效益，该项目利用本县丰富优质的牦牛肉资源，通过先进的生产技术和科学的运营管理，能够有效提高本县牦牛肉产品品质和附加值，能够促进本县牧民增收致富（经测算，该项目达产后，聂荣县本地牧户每年可实现销售牦牛肉收入3000万元左右），同时解决本县30余人就业，该项目前景较好，是我县的重大产业项目之一。本项目具有良好的社会效益。                                                                                                              经营主体：聂荣县嘎确公司</t>
  </si>
  <si>
    <t>农业农村和科技局</t>
  </si>
  <si>
    <t>一、经济效益
1. 收入提升：深加工后的牦牛肉制品，如牦牛肉干、酱卤牦牛肉等附加值大幅提高。预计年加工牦牛肉5000吨，通过深加工产品销售可实现年收入2200万元。冷链仓储服务可面向周边肉类企业及农产品经营者，按仓储容量及市场收费标准，年仓储收入可达400万元，项目综合年收入约3000万元。
2. 成本控制与利润增长：规模化加工降低单位加工成本，预计每吨牦牛肉加工成本降低150元。冷链仓储的建设虽有一次性投资，但长期运营可通过优化能源管理等措施控制成本。项目运营后，预计年净利润可达368万元，投资回收期约为5年，内部收益率达13.8%，具有良好的盈利前景。
二、社会效益
1. 产业带动：项目可带动牦牛养殖、屠宰、运输、包装等上下游产业协同发展。促进牦牛养殖户增收，预计户均年增收50000元，同时为当地创造大量就业机会，包括生产加工、物流配送、管理等岗位，直接就业人数可达80人以上。
2. 产品供应与市场稳定：保障牦牛肉制品的稳定供应，满足消费者对高品质牦牛肉产品的需求，有助于平抑市场价格波动，丰富肉类市场产品种类，提高居民生活质量。
三、生态效益
1. 资源高效利用：通过科学的加工工艺，提高牦牛肉利用率，减少资源浪费。同时，冷链仓储可减少因牦牛肉变质而造成的资源损耗，促进牦牛养殖及加工产业的可持续发展。
2. 环保措施与可持续性：项目配套建设污水处理、废弃物处理等环保设施，对加工过程中产生的污水、骨血等进行无害化处理和资源化利用，降低对周边环境的污染，符合环保要求，实现经济与生态效益的平衡。
1、项目实施后，可充分利用聂荣县的牦牛肉资源，可促进当地牧民收入的增加，改善牧民的生活质量，加快本县产业结构调整的步伐，提升当地牦牛肉加工行业总体水平，是乡村振兴的重要途径。
2、该项目的实施将推动本县牦牛肉深加工及冷链仓储实现规模化、规范化、现代化发展，将建立以市场为导向，企业为龙头，农、工、贸一体化发展，形成产、供、销一条龙的支柱产业新格局，为当地经济发展起到积极作用。
3、项目建成后，将为本县提供新的就业机会，预计可直接增加就业超过20人，同时也将带动牦牛肉加工相关上下游产业的发展，对本县产业发展意义重大。
4、本项目不涉及屠宰，属于绿色生态加工产业，生产加工不会对环境造成污染，具有良好的生态效益。
5、本项目建成投产后，年产值预计4400余万元，年利税500余万元，年利润400余万元，预计投资回收期（所得税后）8年左右，项目经济效益良好。</t>
  </si>
  <si>
    <t>项目总投资2997万元，2024年到位资金2641万元、2025年申请资金356万元。</t>
  </si>
  <si>
    <t>当木江乡5村巩固提升项目</t>
  </si>
  <si>
    <t>当木江乡唐加村</t>
  </si>
  <si>
    <t xml:space="preserve">建设内容：建设太阳能路灯78个（43户门前各1个，共计43盏；道路两旁间距8米1个，共计35盏。）、新建预应力砼预制空心板1座，全长28米，新建赶集点1座，500平方米，新建水井房2座，单个面积12.96㎡，新建厕所2座。单个面积26.24㎡，新建沥青路5km，起点为5村村委会，终点为当木江乡政府，路面宽度3.5米，路基宽度4.5米。新建四级砂石路5km，起点为村委会，终点为村民索朗扎西家。路面宽度3.5米。路基宽度4.5米。等村容村貌整治项目。                                                                 可行性和必要性：目前基础设施落后，村内道路一部分为混凝土路面、大部分为砂石路面及未开发道路，道路坑洼不平。一是制约此段交通带动，影响居民出行；二是对村民出行安全影响，污水、排水设施整体欠缺；三是村内照明设施不完善，村内村容村貌凌乱，居民等周边环境脏、乱、差，影响村域内形象，综合以上原因实施该项目。  
</t>
  </si>
  <si>
    <r>
      <rPr>
        <sz val="12"/>
        <rFont val="方正仿宋简体"/>
        <charset val="134"/>
      </rPr>
      <t xml:space="preserve">一、社会效益
1. 提升生活质量：
</t>
    </r>
    <r>
      <rPr>
        <sz val="12"/>
        <rFont val="宋体"/>
        <charset val="134"/>
      </rPr>
      <t>•</t>
    </r>
    <r>
      <rPr>
        <sz val="12"/>
        <rFont val="方正仿宋简体"/>
        <charset val="134"/>
      </rPr>
      <t xml:space="preserve"> 文化设施建设丰富了村民的精神文化生活，提高了村民素质。提升乡村文明程度和凝聚力。
2. 促进社会公平：
</t>
    </r>
    <r>
      <rPr>
        <sz val="12"/>
        <rFont val="宋体"/>
        <charset val="134"/>
      </rPr>
      <t>•</t>
    </r>
    <r>
      <rPr>
        <sz val="12"/>
        <rFont val="方正仿宋简体"/>
        <charset val="134"/>
      </rPr>
      <t xml:space="preserve"> 基础设施建设为牧区弱势群体提供了更多发展机会。例如，交通便利使残障人士出行更方便，能够参与更多社会活动和就业培训。
二、生态效益
1. 资源节约与保护：
</t>
    </r>
    <r>
      <rPr>
        <sz val="12"/>
        <rFont val="宋体"/>
        <charset val="134"/>
      </rPr>
      <t>•</t>
    </r>
    <r>
      <rPr>
        <sz val="12"/>
        <rFont val="方正仿宋简体"/>
        <charset val="134"/>
      </rPr>
      <t xml:space="preserve"> 完善的垃圾处理设施使乡村垃圾无害化处理率提高到50%，降低污染物排放，保护土壤和居住环境，有利于乡村生态系统的稳定和生物多样性的维持。
效益分析：该项目建成后，将服务于当木江乡5村102户503人，赶集点建成后将丰富群众的物资购买渠道，水井房建成后将解决村民饮水安全问题，厕所建成后将极大程度改善村居环境，沥青路建成后能提高群众出行效率，降低扬尘，改善环境；砂石路建成后将解决村民通行需求。桥梁建成后将解决夏季放牧时牲畜通行需求。提升村民幸福感。</t>
    </r>
  </si>
  <si>
    <t>初设阶段</t>
  </si>
  <si>
    <t>下曲乡多赤雄村水泥桥梁保通路项目</t>
  </si>
  <si>
    <t>下曲乡多赤雄村</t>
  </si>
  <si>
    <t xml:space="preserve">建设内容：本项目全长1.5公里，沥青路，起点为X306乡道，终点为多赤雄村村委会，路基宽度4.5m，路面宽度3.5m，设计速度15km/h。新建预应力砼预制空心板1座，全长16米。新建钢波纹管涵2道，新建钢筋混凝土盖板涵1道。                                                                可行性：建设水泥桥梁后具有较高的强度和耐久性，能够承受牧区可能面临的各种自然环境条件，如大风、低温等。现代桥梁建设技术已经较为成熟，可以根据牧区的地形、地质条件以及交通需求进行合理的设计和施工。 牧区通常地域广阔，交通不便，建设水泥桥梁可以改善交通状况，方便牧民的出行和物资运输。
 有助于加强牧区与外界的联系，促进文化交流和经济合作。
必要性：冬季结冰严重，严重影响附近群众生产生活及生命财产安全，附近自然村道路条件差，冬季出行无法使用交通工具。雨季涨水无法通行。                                                                           
后续管护：县交通局  </t>
  </si>
  <si>
    <t>一、社会效益
1. 改善出行条件与加强区域联系：路桥建设使村民出行更加便捷、安全，摩托车、私家车等出行工具的事故发生率降低。同时，加强了乡村与周边城镇的联系，促进人员、物资、信息交流，缩小城乡差距，提升乡村居民的生活便利性和社会融入感。
2. 推动教育与医疗资源共享：方便村上学生前往城镇接受更好的教育，减少上学途中时间，提高教育质量和机会均等性。也有利于城镇医疗资源向乡村延伸，紧急医疗救援时间缩短，提高乡村居民的健康保障水平。
二、生态效益
1. 减少道路扬尘与尾气污染：可使道路扬尘减少。交通效率提升后，车辆怠速和缓行时间缩短，尾气排放相应减少，改善乡村空气质量。
2. 保护生态景观与生物多样性：在路桥规划建设过程中，注重生态保护，预留动物迁徙通道，减少对周边草原、河流等生态系统的破坏，保护野生动植物栖息地，维持生物多样性。
效益分析：该项目建成后，将服务于下曲乡多赤雄村28户143人，解决冬季出行不便，夏天雨季无法出行的问题。极大程度提高该村群众的出行效率，提升村民幸福感。</t>
  </si>
  <si>
    <t>当木江乡曲擦村四季保通砂石公路项目</t>
  </si>
  <si>
    <t>当木江乡曲擦村</t>
  </si>
  <si>
    <r>
      <rPr>
        <sz val="12"/>
        <rFont val="方正仿宋简体"/>
        <charset val="134"/>
      </rPr>
      <t>建设内容：建设8公里砂石路：路线一全长4.5km，起点接乡道岔口，终点为群众虫草采集聚集地，路面结构为砂石路，路面宽度4.5米，新建1*8米预应力桥梁一座，面积44m</t>
    </r>
    <r>
      <rPr>
        <sz val="12"/>
        <rFont val="宋体"/>
        <charset val="134"/>
      </rPr>
      <t>²</t>
    </r>
    <r>
      <rPr>
        <sz val="12"/>
        <rFont val="方正仿宋简体"/>
        <charset val="134"/>
      </rPr>
      <t xml:space="preserve">，新建1*2米盖板涵4道，合计长度20米，新建1*1.5波纹管5道合计长度26米；                                                        可行性：该自然村有35户、245人。是群众通过虫草采集点的咽喉之路，也是群众夏季牧场转场的必经之路。                                                                           必要性：该自然村有35户、245人。是群众通过虫草采集点的咽喉之路，也是群众夏季牧场转场的必经之路。                                                                                     后续管护：县交通局  </t>
    </r>
  </si>
  <si>
    <t>一、社会效益
1. 改善出行条件与加强区域联系：路桥建设使村民出行更加便捷、安全，摩托车、私家车等出行工具的事故发生率降低。同时，加强了乡村与周边城镇的联系，促进人员、物资、信息交流，缩小城乡差距，提升乡村居民的生活便利性和社会融入感。
2. 推动教育与医疗资源共享：方便村上学生前往城镇接受更好的教育，减少上学途中时间，提高教育质量和机会均等性。也有利于城镇医疗资源向乡村延伸，紧急医疗救援时间缩短，提高乡村居民的健康保障水平。
二、生态效益
1. 减少道路扬尘与尾气污染：可使道路扬尘减少。交通效率提升后，车辆怠速和缓行时间缩短，尾气排放相应减少，改善乡村空气质量。
2. 保护生态景观与生物多样性：在路桥规划建设过程中，注重生态保护，预留动物迁徙通道，减少对周边草原、河流等生态系统的破坏，保护野生动植物栖息地，维持生物多样性。
解决35户245人，出行问题，解决冬季出行不便，夏天雨季无法出行的问题。极大程度提高该村群众的出行效率，提升村民幸福感</t>
  </si>
  <si>
    <t>索雄乡瓦培色库村道路、桥梁建设项目</t>
  </si>
  <si>
    <t>索雄乡瓦培色库村</t>
  </si>
  <si>
    <t xml:space="preserve">建设内容：索雄乡瓦培色库村道路、桥梁建设项目，砂石路线全长约22km，涉及中桥1座，桥梁上部采用1-20m装配式预应力混凝土简支矮T梁，桥梁全长28m；涉及小桥1座，桥梁上部采用1-8m钢筋混凝土现浇板，桥梁全长16m；，          可行性：本项目的实施将极大地改善当地基础设施条件，促进农牧业发展，提高农牧民群众的生活水平。                                                                                必要性：瓦培色库村的交通状况，提升畜牧业生产效率，便利农牧民群众出行，                后续管护：县交通局      </t>
  </si>
  <si>
    <t>一、社会效益
1. 改善出行条件与加强区域联系：桥梁建设使村民出行更加便捷、安全，摩托车、私家车等出行工具的事故发生率降低。同时，加强了乡村与周边城镇的联系，促进人员、物资、信息交流，缩小城乡差距，提升乡村居民的生活便利性和社会融入感。
2. 推动教育与医疗资源共享：方便村上学生前往城镇接受更好的教育，减少上学途中时间约，提高教育质量和机会均等性。也有利于城镇医疗资源向乡村延伸，紧急医疗救援时间缩短，提高乡村居民的健康保障水平。
二、生态效益
1. 减少道路扬尘与尾气污染：可使道路扬尘减少。交通效率提升后，车辆怠速和缓行时间缩短，尾气排放相应减少，改善乡村空气质量。
2. 保护生态景观与生物多样性：在桥梁规划建设过程中，注重生态保护，预留动物迁徙通道，减少对周边草原、河流等生态系统的破坏，保护野生动植物栖息地，维持生物多样性。
解决出行难的问题解决冬季出行不便，夏天雨季无法出行的问题。极大程度提高该村群众的出行效率，提升村民幸福感</t>
  </si>
  <si>
    <t>白雄乡果庆村巩固提升项目（二期）</t>
  </si>
  <si>
    <t>白雄乡果庆村</t>
  </si>
  <si>
    <t xml:space="preserve">建设内容：砂石路平整修复27904.37㎡，沥青路3.1公里路，路面宽度3.5米，起点为604县道，终点为垃圾填埋场预应力砼预制空心板桥2座，门前混凝土9124.93㎡。屋顶防水措施24790.42㎡。波纹管涵4处，盖板涵22米。赶集点1座，800平方米，白雄乡果庆村专业合作社砂砖厂设备购置，新建水井房2座，单个面积12.96㎡，新建厕所2座。单个面积26.24㎡，村容村貌整治等。                                                                                               可行性和必要性：目前聂荣县白雄乡果庆村巩固提升项目（一期）于2024年实施，目前正在建设，同时我县在该项目点实施“千万工程”建设项目，但仍远远达不到要求，特申请实施（二期）巩固提升建设项目，需要有产业和道路的支撑。
</t>
  </si>
  <si>
    <r>
      <rPr>
        <sz val="12"/>
        <rFont val="方正仿宋简体"/>
        <charset val="134"/>
      </rPr>
      <t xml:space="preserve">一、社会效益
1. 提升生活质量：
</t>
    </r>
    <r>
      <rPr>
        <sz val="12"/>
        <rFont val="宋体"/>
        <charset val="134"/>
      </rPr>
      <t>•</t>
    </r>
    <r>
      <rPr>
        <sz val="12"/>
        <rFont val="方正仿宋简体"/>
        <charset val="134"/>
      </rPr>
      <t xml:space="preserve"> 基础设施建设丰富了村民的生产生活，提高了村民素质。提升乡村文明程度和凝聚力。
2. 促进社会公平：
</t>
    </r>
    <r>
      <rPr>
        <sz val="12"/>
        <rFont val="宋体"/>
        <charset val="134"/>
      </rPr>
      <t>•</t>
    </r>
    <r>
      <rPr>
        <sz val="12"/>
        <rFont val="方正仿宋简体"/>
        <charset val="134"/>
      </rPr>
      <t xml:space="preserve"> 基础设施建设为牧区弱势群体提供了更多发展机会。例如，交通便利使残障人士出行更方便，能够参与更多社会活动和就业培训。
二、生态效益
1. 资源节约与保护：
</t>
    </r>
    <r>
      <rPr>
        <sz val="12"/>
        <rFont val="宋体"/>
        <charset val="134"/>
      </rPr>
      <t>•</t>
    </r>
    <r>
      <rPr>
        <sz val="12"/>
        <rFont val="方正仿宋简体"/>
        <charset val="134"/>
      </rPr>
      <t xml:space="preserve"> 完善的垃圾处理设施使乡村垃圾无害化处理率提高到50%，降低污染物排放，保护土壤和居住环境，有利于乡村生态系统的稳定和生物多样性的维持。
该项目建成后，将服务于白雄乡果庆村279户1398人，赶集点建成后将丰富群众的物资购买渠道，水井房建成后将解决村民饮水安全问题，厕所建成后将极大程度改善村居环境，沥青路建成后能提高群众出行效率，降低扬尘，改善环境；砂石路建成后将解决村民通行需求。桥梁建成后将解决夏季放牧时牲畜通行需求。提升村民幸福感。</t>
    </r>
  </si>
  <si>
    <t>已完成初设可研</t>
  </si>
  <si>
    <t>为2024年高原和美乡村建设</t>
  </si>
  <si>
    <t>少数民族增收技能培训项目</t>
  </si>
  <si>
    <t>一是畜牧业技能培训 畜牧养殖技术，主要教授科学的饲养管理方法，包括饲料配比、疾病防治、接羔育羔、抓绒剪毛等关键技术；畜产品加工技术，培训牧民如何加工畜产品，如奶制品（奶酪、酸奶、驼奶等）、肉类制品（香肠、腊肉等），增加产品的附加值。二是传统手工艺技能培训，主要制作皮具，如皮靴、皮衣、皮包等，利用当地丰富的皮革资源，开发具有民族特色的皮具产品。藏式缝纫，传授藏式服饰的裁剪、缝制、装饰等技艺，培养牧民制作藏装、藏靴等传统服饰的能力。三是现代职业技能培训 机械操作技能。培训牧民掌握挖掘机、装载机等机械设备的操作技能，使他们能够参与牧区的基础设施建设，拓宽就业渠道。</t>
  </si>
  <si>
    <t>一、经济效益
1. 就业与创业带动收入增长：培训提升少数民族群体的就业竞争力，使受培训者在传统手工艺制作、特色餐饮服务、旅游接待等领域的就业率提高。例如，掌握民族特色刺绣技能的人员可进入手工艺品企业工作，人均月收入增加；接受农家乐经营培训的家庭成功创业，年均增收，有效提高家庭经济水平和地区整体收入。
2. 产业协同发展与增值：培训促进少数民族特色产业发展，如民族服饰加工、民族文化演艺等产业。随着从业者技能提升，产品质量与服务水平提高，市场需求扩大，相关产业规模预计在一年内增长20%，不仅带动原材料供应、产品销售等环节增值，还吸引更多外部投资与合作，为地区经济注入新活力。
二、社会效益
1. 文化传承与弘扬：技能培训以少数民族传统文化为基础，如传统建筑技艺、民族音乐舞蹈培训等。在提高技能的过程中，也传承和弘扬了民族文化，培养更多文化传承者与传播者。通过文化产品与服务的提供，让更多人了解和认识少数民族文化，增强民族文化影响力与吸引力，促进文化多样性保护与发展。
2. 社会稳定与和谐：增收技能培训为少数民族群体提供更多发展机会，减少贫困与失业带来的社会矛盾。家庭经济状况改善，教育、医疗等生活条件随之提升，促进社会公平与和谐发展。同时，不同民族群体在培训与产业合作中交流互动，增进民族间的理解与团结，有利于构建和谐稳定的多民族社会环境。
三、生态效益
1. 传统生态智慧传承与应用：部分培训内容涉及少数民族传统生态知识，如游牧民族的草原合理利用、草原资源可持续管理等。通过培训，使这些传统生态智慧得以传承和应用，减少对自然资源的过度开发与破坏，促进生态平衡与可持续发展。例如，采用传统轮牧方式，使草原植被覆盖率在[X]年内提高[X]%，保护草原生态系统稳定。
2. 绿色产业发展助力生态保护：培训推动少数民族地区绿色产业发展，如生态农业、民族特色生态旅游等。这些产业强调生态环境保护与资源合理利用，在发展过程中注重减少污染排放与生态破坏。
通过实施项目，牧民能够掌握更多先进的畜牧业技术、手工艺技能以及现代职业技能，从而提高他们的生产效率和产品质量。还增加牧民的收入来源，提高他们的生活水平。</t>
  </si>
  <si>
    <t>小额信贷贴息</t>
  </si>
  <si>
    <t>聂荣县各乡镇</t>
  </si>
  <si>
    <t>建设内容：2022年和2023年小额信贷贴息。可行性和必要性：一是政策支持；二是贴息补贴资金能够及时、足额发放到符合条件的借款人手中，百姓获得感、幸福感十足。三是可促进经济发展，小额信贷贴息补贴项目可以为小微企业和农牧民提供资金支持，帮助他们扩大生产经营规模，提高经济效益，促进巴青县经济的发展。四是改善民生，帮助农牧民增加收入，减轻经济压力，提高生活水平。</t>
  </si>
  <si>
    <t>农行聂荣县支行</t>
  </si>
  <si>
    <t>五、双湖县</t>
  </si>
  <si>
    <t>双湖县</t>
  </si>
  <si>
    <t>双湖县牲畜各村牲畜扶持项目</t>
  </si>
  <si>
    <t xml:space="preserve">
措折罗玛镇
措折羌玛乡
巴岭乡
雅曲乡
多玛乡
协德乡
嘎措乡</t>
  </si>
  <si>
    <t>为改善我县牲畜结构，提高畜牧业生产水平和畜产品质量，加大推动合作组织牧业产业化发展，计划购买绵羊购买2500只每只1000元，共250万元、山羊购买1500只每只950元，购买牲畜中母畜占比90%，公畜占比10%。必要性：自从2018年组建牧业合作组织以来，一是由于合作组织组织管理人员工作经验不够，合作组织管理不善，二是三个行政村是属于我县自然灾害频繁区，每年受自然灾害影响牲畜死亡率较高，导致出现该村合作组织群众牲畜股份下降现象，为了更好地巩固脱贫攻坚成果与极高海拔生态搬迁后续保障工作。社会效益：推动畜牧业发展，实施产业振兴，推动当地乡村振兴，提高群众的生活水平，促进社会稳定发展。经济效益：牲畜扶持项目该项目的实施，有利于深化牧区产业改革，加快牧区经济结构调整力度，促进村集体经济的增长该项目的实施对该村群众的生产生活发展经济、带动增收致富等方面有很大的利益，实施该项目后可带动6542户14580人。生态效益：未超过载畜量，对当地生态环境无不利影响</t>
  </si>
  <si>
    <t>社会效益：推动畜牧业发展，实施产业振兴，推动当地乡村振兴，提高群众的生活水平，促进社会稳定发展。有利于提高养殖经营主体养殖积极性，扩大生产规模，提高养殖效益；为了充分发挥区位优势和资源优势，促进畜牧业产业化发展，切实提高双湖县农牧民专业合作组织的经济实力，提高农牧民的经济收入。采购优质绵阳和山羊能够提升羊毛、羊肉等产出质量。羊毛品质好可卖高价，育肥后的羊在市场上也更有竞争力，增加销售收入。同时，批量采购且供应链稳定，可降低采购单价，压缩成本。
经济效益：牲畜扶持项目该项目的实施，有利于深化牧区产业改革，加快牧区经济结构调整力度，促进村集体经济的增长该项目的实施对该村群众的生产生活发展经济、带动增收致富等方面有很大的利益，实施该项目后可带动6542户14580人。
生态效益：未超过载畜量，对当地生态环境无不利影响。羊粪还可作为优质肥料，有助于改善土壤肥力，促进生态平衡。</t>
  </si>
  <si>
    <t>已完成方案编制，可以直接进行招标后及时采购。</t>
  </si>
  <si>
    <t>双湖县绿色游牧民帐篷</t>
  </si>
  <si>
    <t>各乡镇</t>
  </si>
  <si>
    <t>项目内容采购小型放牧点保暖流转帐篷，配备57顶双层防水帐篷，每顶面积20平方米，每顶投资0.62万元。必要性：一是自组建合作组织后，全村草场进行了统一流转使用，季节性草场无放牧人员住房情况比较普遍，全县处于极高海拔搬迁过渡期，为每个季节性草场建设放牧人员住房不符合相关要求。二是为继续保留牧业产业，稳定搬迁群众牧业收入，从而实现“搬得出，稳得住，能致富”目标。三是帐篷制作如果采用当地材料和生产工艺，可以创造就业机会，提升游牧民的生活水平和经济状况。四是由于游牧民可以更灵活地根据草原状况迁移，使用绿色帐篷有助于草原的轮牧和恢复，有利于草原资源的长期可持续利用。五是由于绿色帐篷通常易于搭建和拆迁，游牧民可以节省在固定住所上的投资，将资金用于其他生产活动。六是游牧民帐篷的制作和维护成本相对较低。相比于传统的房屋建造成本，游牧民帐篷所需的原材料和人力资源投入较少。特别是在一些贫困地区或环境资源丰富但人力资本薄弱的地方，游牧民帐篷可以成为一种廉价而可行的居住选择。七是游牧民帐篷也有较好的移动性，可以在不同的场所搭建，更好地适应游牧民族的生活方式。这种移动性也带来了经济效益，可以让游牧民族更好地利用环境资源，开展渔猎和耕种等生产活动。因此，从经济层面来看，游牧民帐篷具有一定的可行性。</t>
  </si>
  <si>
    <t>经济效益：游牧民帐篷的制作和维护成本相对较低。相比于传统的房屋建造成本，游牧民帐篷所需的原材料和人力资源投入较少。特别是在一些贫困地区或环境资源丰富但人力资本薄弱的地方，游牧民帐篷可以成为一种廉价而可行的居住选择。同时，游牧民帐篷也有较好的移动性，可以在不同的场所搭建，更好地适应游牧民族的生活方式。这种移动性也带来了经济效益，可以让游牧民族更好地利用环境资源，开展渔猎和耕种等生产活动。因此，从经济层面来看，游牧民帐篷具有一定的可行性。项目能够带动57户186人增收。
社会效益：游牧民帐篷作为传统的居住形式，承载着游牧民族的文化和历史传承。保留和传承游牧民族的生活方式和文化对于社会的多样性和文化多元化具有重要的意义。
因此，从社会可行性的角度来看，保留和使用游牧民帐篷是有一定价值的。
此外，游牧民帐篷的可移动性也使得其在一些特殊情况下具备应急和临时居住的
功能。例如在自然灭害或紧急救援时期 游牧民帐篷可以快速搭建并提供住所，为受灾群众提供帮助，起到一定的社会救助作用。
生态效益：相比于传统的房屋建设，游牧民帐篷在生产、使用和废弃方面产生的环境影响更少。帐篷可以快速拆除并留下较少的建筑垃圾，减少了对土地和自然资源的破坏。</t>
  </si>
  <si>
    <t>完成论证工作和方案编制，可以直接进行采购。</t>
  </si>
  <si>
    <t>各村牧场防熊围栏项目</t>
  </si>
  <si>
    <t>措折羌玛乡
雅曲乡
协德乡</t>
  </si>
  <si>
    <t>建设内容及规模:在三个乡镇9个行政村实施防熊网围栏项目，共7648.00m，含太阳能驱兽灯，钢丝网围栏，环圈刀刺等。必要性：双湖县地广人稀，棕熊出没频繁，牧民群众牲畜、房屋等财产常受破坏，也曾多次发生过吃人事件，给群众生命财产安全带来极大危害和损失。项目实施后更能够进一步发展合作社，也能够保证群众生命财产安全。项目涉及的28个放牧点为棕熊出没最频繁地区，本项目不动土，不涉及湿作业，在原有畜圈等设施基础上进行围栏，可以落地。项目实施可提升群众安全观，1012户、3962人受益。</t>
  </si>
  <si>
    <t>经济效益：防止棕熊等野生动物对牲畜的伤亡，提高牲畜存活力，增加群众收入。
社会效益：我县棕熊出没频繁，牧民群众牲畜、房屋等财产常受破坏，也曾多次发生过吃人事件，给群众生命财产安全带来极大危害和损失。项目实施后更能够进一步发展合作社，也能够保证群众生命财产安全。项目涉及的放牧点为棕熊出没最频繁地区。
1.保护牲畜安全：由于棕熊出没频繁，防熊围栏可以有效防止棕熊侵入牧场，减少牲畜被棕熊捕食或伤害的情况，保护牧民的财产安全。
 2.保障牧民生命安全：历史上曾发生过棕熊吃人事件，防熊围栏能够降低此类危险事件的发生，保障牧民群众的生命安全。 
3. 减少财产损失：通过围栏的建设，可以减少因棕熊破坏房屋、财产等造成的损失，从而减轻牧民的经济负担。
 4. 提升生活质量：防熊围栏的建立有助于改善牧民的生活环境，减少因棕熊威胁而产生的心理压力，提升牧民的生活质量。
 5. 促进社区稳定：通过减少棕熊对社区的威胁，可以促进社区的和谐稳定，为当地居民提供一个更加安全、安心的生活和工作环境。 综上所述，建设防熊围栏项目对于双湖县合作社牧场来说是十分必要的。</t>
  </si>
  <si>
    <t>完成论证和设计可研工等作，与我县2023年实施项目一致可以马上开工实施。</t>
  </si>
  <si>
    <t>双湖县合作组织放牧点光伏系统项目</t>
  </si>
  <si>
    <t>措折罗玛镇
措折羌玛乡
巴岭乡
雅曲乡
多玛乡
协德乡
嘎措乡</t>
  </si>
  <si>
    <t>建设内容：为我县31各合作组织配备放牧点光伏系统，每套1.6万元。 建设的可行性、必要性：：按照自治区主要领导关于双湖县在迁出地继续保留牧业产业指示精神，特别是严金海主席针对双湖县继续实施项目的“按需办”批示精神，从2018年开始全县31个行政村都组建牧业合作组织，但我县截止目前各乡镇、村居都未覆盖国网，用电困难，项目实施能够节能减排，改善当地的生态环境质量，降低群众用电费用支出，增加收入。
    1. 响应领导指示：项目遵循了自治区主要领导关于双湖县在迁出地继续保留牧业产业的指示精神，特别是严金海主席“按需办”的批示。 
    2. 解决用电难题：双湖县各乡镇、村居目前都未覆盖国网，用电困难。项目通过建设放牧点光伏系统，能够直接解决这一问题。 
    3. 节能减排：光伏系统作为清洁能源，项目实施后能够显著减少碳排放，促进节能减排。
    4. 改善生态环境：光伏系统的使用有助于减少对传统能源的依赖，从而减轻对当地生态环境的破坏，提升生态环境质量。 
    5.降低群众负担：光伏系统能够降低群众用电费用支出，减轻经济负担。 
    6.增加收入：项目的实施不仅改善了用电条件，还可能通过光伏系统的发电收益为当地群众带来额外的收入来源。 综上所述，双湖县合作组织放牧点光伏系统项目的建设具有高度的必要性和紧迫性。</t>
  </si>
  <si>
    <t>经济效益：太阳能发电是安全可靠的，并且太阳能是取之不尽，用之不竭的洁净能源。可以减少群众在用电上的开销，放牧点的电器不再用发电机供电，从而减少有用电开销，提高群众收入。
社会效益：光伏发电系统可以迅速部署在偏远牧区，为我县偏远村居提供可靠的电力，促进牧区电气化和改善居民生活条件。此项目实施可以解决群众用电难问题，从而提高群众幸福感。双湖县各乡镇、村居目前都未覆盖国网，用电困难。项目通过建设放牧点光伏系统，能够直接解决这一问题。
生态效益：光伏发电是使用太阳能作为清洁能源的可持续发电方式，不产生二氧化碳等温室气体和污染物的排放，有助于减少空气污染和全球气候变化，改善环境质量。减少发电机等设施的有害气体排放，让群众用上清洁能源，起到保护保护环境的作用。</t>
  </si>
  <si>
    <t>2023年小额信贷差额补贴</t>
  </si>
  <si>
    <t>支付2023年小额信贷差额补贴。为进一步巩固拓展脱贫攻坚成果同乡村振兴有效衔接，以金融帮扶助力产业发展、培育壮大内生动力、带动群众致富增收。</t>
  </si>
  <si>
    <t>为进一步巩固拓展脱贫攻坚成果同乡村振兴有效衔接，以金融帮扶助力产业发展、培育壮大内生动力、带动群众致富增收。</t>
  </si>
  <si>
    <t>已完成测算，可以直接拨付给农业银行。</t>
  </si>
  <si>
    <t>双湖县农村饮水安全提升项目</t>
  </si>
  <si>
    <t>项目内容：对现有49个大口井升级机电井，配备一体化水井房、增加井深、增加水泵。可行性及必要性：由于我县海拔极高、常年气温较低，部分区域出现季节性冻土层逐渐向永久性冻土过渡，永久冻土层上升，地下水系变迁，出现季节性缺水等问题。效益分析：本项目的实施将大大提高我县农村供水保障率、提高群众的生活和健康水平，促进当地经济、社会、文化的发展及生活环境的改善，为实现社会经济全面协调可持续发展，实现巩固脱贫攻坚成果、乡村振兴保驾护航，社会效益显著，项目建成后预计带动463户1620人受益。
 1. 提高供水保障率：应对季节性缺水及冻土层问题，保障居民基本生活需求。
 2. 提升生活与健康水平：清洁水源减少疾病，提升居民生活质量。
 3. 促进经济社会发展：稳定供水支撑农业、畜牧业发展，带动经济增长。 
 4.助力乡村振兴：巩固脱贫攻坚成果，推动乡村全面振兴。
 5.改善生活环境：提升农村基础设施，营造宜居环境。 综上所述，该项目对于双湖县的社会经济全面协调可持续发展具有重要意义</t>
  </si>
  <si>
    <t>经济效益：根据自治区农村饮水高质量发展规划，解决群众人畜吃水难问题，提升畜牧业发展，增加群众收入。
社会效益：由于我县海拔极高、常年气温较低，部分区域出现季节性冻土层逐渐向永久性冻土过渡，永久冻土层上升，地下水系变迁，出现季节性缺水等问题。
效益分析：本项目的实施将大大提高我县农村供水保障率、提高群众的生活和健康水平，促进当地经济、社会、文化的发展及生活环境的改善，为实现社会经济全面协调可持续发展，实现巩固脱贫攻坚成果、乡村振兴保驾护航，社会效益显著，项目建成后预计能够解决463户1620人和6万余（头、只、匹）牲畜饮水问题。</t>
  </si>
  <si>
    <t>完成论证工作，完成可研等前期工作。</t>
  </si>
  <si>
    <t>促进人居环境提升和产业发展振兴，应急情况下可供冬季牲畜饮水</t>
  </si>
  <si>
    <t>树立新风貌建
设资金</t>
  </si>
  <si>
    <t>7个乡镇，31一个行政村每村树立新风貌经费5万元。可行性和必要性：调动群众参与乡村治理的积极性、主动性和创造性，鼓励和引导农牧户特别是脱贫人口和防返贫监测对象严格落实积分制、奖惩制，充实和保障群众的获得感、幸福感和安全感，全面推动共建共治共享的乡村治理新格局。</t>
  </si>
  <si>
    <t>社会效益：调动群众参与乡村治理的积极性、主动性和创造性，鼓励和引导农牧户特别是脱贫人口和防返贫监测对象严格落实积分制、奖惩制，充实和保障群众的获得感、幸福感和安全感，全面推动共建共治共享的乡村治理新格局。</t>
  </si>
  <si>
    <t>六、巴青县</t>
  </si>
  <si>
    <t>那曲市巴青县</t>
  </si>
  <si>
    <t>唐蕃古道贡日段徒步驿站建设项目</t>
  </si>
  <si>
    <t>贡日乡杂日尼瓦村</t>
  </si>
  <si>
    <t>总体情况：新建旅游驿站1071.14平方米，提供大约25间旅游人员休息室，新建水井房一座及其附属配套设施。
可行性：1、本项目坐落于贡日乡的街道地带，地理位置得天独厚，自然资源极为丰富，且作为通往西藏的关键通道，具有显著的旅游和文化产业发展潜力。2、项目竣工后，预计将创造大约10个就业机会（优先考虑脱贫户、监测户），考虑到当地的人口构成，这有望解决约5%的就业需求。3、此外，村委会已经对全村进行了全面的项目宣讲，群众的接受度高达96%，显示出较高的支持率，为项目的顺利推进奠定了坚实的社会基础。
必要性：该项目将为徒步旅行者和游客打造一个占地1071.14平方米的休闲补给区，大约25间休息房间，以满足每日约50人次的使用需求。旅游驿站将设立特色畜牧产品展销区，预计年收益有望达到20万元，从而促进当地牧民收入提升。此外，文化展示服务将有助于传承和推广当地的文化遗产，进一步增强文化旅游产品的吸引力。
经营主体：贡日乡杂日尼瓦村村集体经济合作组织</t>
  </si>
  <si>
    <t>巴青县农业农村和科技水利局</t>
  </si>
  <si>
    <t>已完成可研、初步设计评审，待出概算批复</t>
  </si>
  <si>
    <t>巴青县雅安镇普古格居委会美丽宜居整村推进建设项目</t>
  </si>
  <si>
    <t>雅安镇普古格居委会</t>
  </si>
  <si>
    <r>
      <rPr>
        <sz val="12"/>
        <rFont val="方正仿宋简体"/>
        <charset val="134"/>
      </rPr>
      <t>总体情况：1.新建村内主道路约1.3公里，路基宽4.5m约沥青混凝土路面；通户道路约1.0公里，路基宽度3.5m沥青混凝土路面。涵洞工程新建0.5m圆管涵7道共计31.5m；排水工程新建混凝土边沟1.1公里。路基防护工程新建混凝土挡土墙40m。2.新建太阳能路灯80盏。3.新建公厕两座，设置为旱厕。建筑面积60㎡。4.合作社改扩建1400㎡及其附属混凝土场地共计约500㎡。
可行性：1.</t>
    </r>
    <r>
      <rPr>
        <sz val="12"/>
        <rFont val="Times New Roman"/>
        <charset val="134"/>
      </rPr>
      <t>‌</t>
    </r>
    <r>
      <rPr>
        <sz val="12"/>
        <rFont val="方正仿宋简体"/>
        <charset val="134"/>
      </rPr>
      <t>政策支持：国家及地方政府高度重视西藏地区的发展，出台了一系列扶持政策，</t>
    </r>
    <r>
      <rPr>
        <sz val="12"/>
        <rFont val="Times New Roman"/>
        <charset val="134"/>
      </rPr>
      <t>‌</t>
    </r>
    <r>
      <rPr>
        <sz val="12"/>
        <rFont val="方正仿宋简体"/>
        <charset val="134"/>
      </rPr>
      <t>为乡村美丽宜居建设提供了有力的政策保障。2.</t>
    </r>
    <r>
      <rPr>
        <sz val="12"/>
        <rFont val="Times New Roman"/>
        <charset val="134"/>
      </rPr>
      <t>‌</t>
    </r>
    <r>
      <rPr>
        <sz val="12"/>
        <rFont val="方正仿宋简体"/>
        <charset val="134"/>
      </rPr>
      <t>社会基础：随着教育普及和交通改善，西藏乡村地区的社会基础设施逐渐完善，居民对于改善生活环境的愿望日益强烈。技术支撑：现代建筑技术、环保技术以及信息技术的快速发展，为西藏乡村美丽宜居建设提供了有力的技术支撑。
必要性：1.</t>
    </r>
    <r>
      <rPr>
        <sz val="12"/>
        <rFont val="Times New Roman"/>
        <charset val="134"/>
      </rPr>
      <t>‌</t>
    </r>
    <r>
      <rPr>
        <sz val="12"/>
        <rFont val="方正仿宋简体"/>
        <charset val="134"/>
      </rPr>
      <t>改善居民生活条件：通过美丽宜居建设，可以改善当地群众的居住条件、基础设施和公共服务，提高居民的生活质量。</t>
    </r>
    <r>
      <rPr>
        <sz val="12"/>
        <rFont val="Times New Roman"/>
        <charset val="134"/>
      </rPr>
      <t>‌</t>
    </r>
    <r>
      <rPr>
        <sz val="12"/>
        <rFont val="方正仿宋简体"/>
        <charset val="134"/>
      </rPr>
      <t>2.</t>
    </r>
    <r>
      <rPr>
        <sz val="12"/>
        <rFont val="Times New Roman"/>
        <charset val="134"/>
      </rPr>
      <t>‌</t>
    </r>
    <r>
      <rPr>
        <sz val="12"/>
        <rFont val="方正仿宋简体"/>
        <charset val="134"/>
      </rPr>
      <t>促进产业发展：依托当地资源优势，发展乡村旅游、特色农业等产业，</t>
    </r>
    <r>
      <rPr>
        <sz val="12"/>
        <rFont val="Times New Roman"/>
        <charset val="134"/>
      </rPr>
      <t>‌</t>
    </r>
    <r>
      <rPr>
        <sz val="12"/>
        <rFont val="方正仿宋简体"/>
        <charset val="134"/>
      </rPr>
      <t>可以为乡村地区带来经济收益，促进居民增收。维护民族团结和社会稳定：通过改善乡村地区的生活条件和发展环境，可以增强当地居民对国家的认同感和归属感，</t>
    </r>
    <r>
      <rPr>
        <sz val="12"/>
        <rFont val="Times New Roman"/>
        <charset val="134"/>
      </rPr>
      <t>‌</t>
    </r>
    <r>
      <rPr>
        <sz val="12"/>
        <rFont val="方正仿宋简体"/>
        <charset val="134"/>
      </rPr>
      <t>有利于维护民族团结和社会稳定。</t>
    </r>
  </si>
  <si>
    <t>巴青县拉西镇玉宗根村供水管网项目</t>
  </si>
  <si>
    <t>拉西镇玉宗根村</t>
  </si>
  <si>
    <t>建设内容：1.成品井88座，高压水枪88个，水表88个；2.DN25PE支管629米；3.DN63PE主管3398米；4.阀门井5座。
可行性：1.项目选址合理：拉西镇玉宗根村位于县城周边，多年前该村自有的5口机电井已出现供水不足，目前人口增加导致原有供水不足问题日益突出，实施管道工程可以解决供水问题。2.技术可行：项目采用成品井、高压水枪、水表等设备，技术成熟可靠，易于实施。3.供水来源可靠：项目供水依赖于巴青县现有的自来水，供水稳定性有保障。4.可操作性强：项目实施过程中，可根据实际情况进行调整，便于操作。
必要性：1.保障饮水安全：项目实施后，村民饮水安全得到有效保障。2.提升生活便利性：自来水的通户使村民在日常生活中能够更方便地进行洗衣、做饭、洗澡等活动。3.改善生活条件：项目实施后，村民的生活条件得到显著改善。</t>
  </si>
  <si>
    <t>巴青县拉西镇玉宗根村基础设施巩固提升项目</t>
  </si>
  <si>
    <t>建设内容：1号路长244米，宽4.5米。2号路长382米，宽4.5米。3号路长244米，宽4.5米。4号路长195米，宽4.5米。道路总长1065米。配套设施为：太阳能路灯80盏、硬化1960平方米、盖板边沟内径0.4*0.4长度1065米、C25混凝土挡墙300米等。
可行性：符合高原和美乡村建设政策要求；现场满足施工条件；符合当地群众的实际需求且村委会已在全村开展宣讲活动，群众接受度高，群众基础可行；项目实施后可通过示范引领作用，不断推动区域环境整治持续向好；
必要性：房前屋后皆为土路，且宽窄不一，晴天灰尘发，雨天或雪天道路泥泞不堪，坑洼不平，对交通出行造成极为不便；现有排水沟部分处于瘫痪状态，无法达到正常使用条件；村内环境卫生极差，严重影响村容村貌，上述种种都不符合当前地方经济社会发展对基础设施的基本要求，而该项目的实施将改变村庄脏乱差的落后现状，通过完善基础设施条件，不断改善村庄形象，提升群众的获得感、幸福感，同时增加土地利用，节约资源，落实要素保障。</t>
  </si>
  <si>
    <t>人居环境整治类</t>
  </si>
  <si>
    <t>巴青县江绵乡坡荣塘村人居环境整治提升项目</t>
  </si>
  <si>
    <t>江绵乡坡荣塘村</t>
  </si>
  <si>
    <t>总体情况：新建4.5米沥青路约4.5公里，4.5米混凝土路约0.5公里，道路均设置边沟，箱涵三处，路灯80盏，1米宽盖板排水沟约100米，入户道路及附属约3000平米。
可行性和必要性：目前巴青县江绵乡坡荣塘村现有基础设施落后，村内道路一部分为混凝土路面、大部分为砂石路面及未开发道路，道路坑洼不平。一是制约此段交通带动，影响居民出行；二是对村民出行安全影响，污水、排水设施整体欠缺；三是村内照明设施不完善，村内村容村貌凌乱，居民等周边环境脏、乱、差，影响村域内形象，综合以上原因实施该项目。</t>
  </si>
  <si>
    <t>巴青县贡日乡玛紫村人居环境整治提升项目</t>
  </si>
  <si>
    <t>贡日乡玛紫村</t>
  </si>
  <si>
    <t>项目内容：1.合作社巩固提升800平米及附属设施；2.道路工程：4.5米宽沥青道路共计3054米，交安工程1项；3.盖板沟工程1956m；4.涵洞工程42m；5.太阳能路灯80盏；6.旱厕2座；7.水井房1座。
可行性：符合高原和美乡村建设政策及“三区三线六防”要求；现场满足施工条件；符合当地群众的实际需求且村委会已在全村开展宣讲活动，群众接受度高，群众基础可行；项目实施后可进一步补齐和美乡村建设标准，通过示范引领作用，不断推动区域环境整治持续向好；
必要性：2022年投资1150万元实施污水管网工程和改建7~13号道路维修9636㎡，实施污水储户管UPVC DN150 3555m以及采购设备污水净化罐1套，该项目的实施将进一步补齐项目区基础设施，将进一步改变村庄脏乱差的落后现状，通过完善基础设施条件，不断改善村庄形象，提升群众的获得感、幸福感，同时增加土地利用，节约资源，落实要素保障。</t>
  </si>
  <si>
    <t>巴青县阿秀乡察荣塘村人居环境整治提升项目</t>
  </si>
  <si>
    <t>阿秀乡察荣塘村</t>
  </si>
  <si>
    <t>建设内容：道路工程：4.5米宽沥青混凝土道路共计3303.265米，其中，1号路长360.825米，2号路长1579.592米，3号路长273.37米，4号路长490.546米，5号路长254.918米，6号路长344.016米。配套设施为：入户道路9987平方米、太阳能路灯80盏、盖板边沟内径0.4*0.4长度1580米、拦沙拦水坝1处、沉砂井30个、1号排水沟C25混凝土3.5m×1.5m长30米等。
可行性：符合高原和美乡村建设政策要求；现场满足施工条件；符合当地群众的实际需求且村委会已在全村开展宣讲活动，群众接受度高，群众基础可行；项目实施后可通过示范引领作用，不断推动区域环境整治持续向好；
必要性：房前屋后皆为土路，且宽窄不一，晴天灰尘发，雨天或雪天道路泥泞不堪，坑洼不平，对交通出行造成极为不便；现有排水沟部分处于瘫痪状态，无法达到正常使用条件；村内环境卫生极差，严重影响村容村貌，不符合当前地方经济社会发展对基础设施的基本要求，而该项目的实施将改变村庄脏乱差的落后现状，通过完善基础设施条件，不断改善村庄形象，提升群众的获得感、幸福感，同时增加土地利用，节约资源，落实要素保障。</t>
  </si>
  <si>
    <t>巴青县江绵乡索日亚那村人居环境整治提升项目</t>
  </si>
  <si>
    <t>江绵乡索日亚那村</t>
  </si>
  <si>
    <r>
      <rPr>
        <sz val="12"/>
        <rFont val="方正仿宋简体"/>
        <charset val="134"/>
      </rPr>
      <t>总体情况：1、村内4米宽主干道建设。（3180㎡沥青混凝土路面，配套挡土墙、防撞栏杆、雨水边沟、交安工程、土石方）；2、路灯建设。（80盏6米成品太阳能路灯）；3、冲沟治理。（543.15m</t>
    </r>
    <r>
      <rPr>
        <sz val="12"/>
        <rFont val="宋体"/>
        <charset val="134"/>
      </rPr>
      <t>³</t>
    </r>
    <r>
      <rPr>
        <sz val="12"/>
        <rFont val="方正仿宋简体"/>
        <charset val="134"/>
      </rPr>
      <t>混凝土挡墙、4米宽桥涵1座）；4、护坡治理（969.60m</t>
    </r>
    <r>
      <rPr>
        <sz val="12"/>
        <rFont val="宋体"/>
        <charset val="134"/>
      </rPr>
      <t>³</t>
    </r>
    <r>
      <rPr>
        <sz val="12"/>
        <rFont val="方正仿宋简体"/>
        <charset val="134"/>
      </rPr>
      <t>混凝土挡土墙、640㎡浆砌石边坡）；5、村内场地高差较大处挡墙及护栏建设。（60.4m</t>
    </r>
    <r>
      <rPr>
        <sz val="12"/>
        <rFont val="宋体"/>
        <charset val="134"/>
      </rPr>
      <t>³</t>
    </r>
    <r>
      <rPr>
        <sz val="12"/>
        <rFont val="方正仿宋简体"/>
        <charset val="134"/>
      </rPr>
      <t>挡土墙、20米不锈钢防护栏杆）；6、排水盖板边沟建设。（32.5m</t>
    </r>
    <r>
      <rPr>
        <sz val="12"/>
        <rFont val="宋体"/>
        <charset val="134"/>
      </rPr>
      <t>³</t>
    </r>
    <r>
      <rPr>
        <sz val="12"/>
        <rFont val="方正仿宋简体"/>
        <charset val="134"/>
      </rPr>
      <t>混凝土边沟）；7、新建旱厕2栋。（一层框架结构，每栋建筑面积42.16㎡）；8、扩建合作社用房及附属设施提升。（2层框架结构，建筑面积630㎡，含总平给排水及配电箱，混凝土挡墙247.68m</t>
    </r>
    <r>
      <rPr>
        <sz val="12"/>
        <rFont val="宋体"/>
        <charset val="134"/>
      </rPr>
      <t>³</t>
    </r>
    <r>
      <rPr>
        <sz val="12"/>
        <rFont val="方正仿宋简体"/>
        <charset val="134"/>
      </rPr>
      <t>、混凝土排水沟、不锈钢防护栏杆、土石方等）；9、新建机井（100米深机井1座，潜水泵1台，柴油发电机1台）。
可行性：符合高原和美乡村建设政策要求；现场满足施工条件；符合当地群众的实际需求且村委会已在全村开展宣讲活动，群众接受度高，群众基础可行；项目实施后可通过示范引领作用，不断推动区域环境整治持续向好；
必要性：目前索日亚那村现有基础设施落后，村内道路一部分为混凝土路面、大部分为砂石路面及未开发道路，道路坑洼不平。一是制约此段交通带动，影响居民出行；二是对村民出行安全影响，污水、排水设施整体欠缺；三是村内照明设施不完善，村内村容村貌凌乱，居民等周边环境脏、乱、差，影响村域内形象。</t>
    </r>
  </si>
  <si>
    <t>巴青县拉西镇察定康村人居环境整治提升项目</t>
  </si>
  <si>
    <t>拉西镇察定康村</t>
  </si>
  <si>
    <t>建设内容：1.新建产业楼1400平方米框架结构地上三层；2.新建1号路801.846米，路面宽度3.5米沥青路；3.新建2号路384.463米，路面宽度3.5米沥青路；4.新建入户路8253平方米，路面宽度3.5米沥青路；5.新建路灯30盏、挡墙、土方平整及其配套附属设施等。
可行性：符合高原和美乡村建设政策要求；现场满足施工条件；符合当地群众的实际需求且村委会已在全村开展宣讲活动，群众接受度高，群众基础可行；项目实施后可通过示范引领作用，不断推动区域环境整治持续向好；
必要性：房前屋后皆为土路，且宽窄不一，晴天灰尘发，雨天或雪天道路泥泞不堪，坑洼不平，对交通出行造成极为不便；现有排水沟部分处于瘫痪状态，无法达到正常使用条件；村内环境卫生极差，严重影响村容村貌，上述种种都不符合当前地方经济社会发展对基础设施的基本要求，而该项目的实施将改变村庄脏乱差的落后现状，通过完善基础设施条件，不断改善村庄形象，提升群众的获得感、幸福感，同时增加土地利用，节约资源，落实要素保障。</t>
  </si>
  <si>
    <t>巴青县拉西镇勒玛塘村人居环境整治提升项目</t>
  </si>
  <si>
    <t>拉西镇勒玛塘村</t>
  </si>
  <si>
    <t>建设内容：太阳能路灯80盏、蓄水池1座、给水设备房1座、水井泵房1座（建筑面积14.8平方米）、给水管总长8370米、入户道路2655平方米、盖板边沟内径0.4*0.4长度1844米、排水沟C25混凝土2.5m×1.5m长度400米、1-16米长桥梁3座、钢筋砼盖板涵长50米、生态性修复1项等。
可行性：符合高原和美乡村建设政策要求；现场满足施工条件；符合当地群众的实际需求且村委会已在全村开展宣讲活动，群众接受度高，群众基础可行；项目实施后可通过示范引领作用，不断推动区域环境整治持续向好；
必要性：房前屋后皆为土路，且宽窄不一，晴天灰尘发，雨天或雪天道路泥泞不堪，坑洼不平，对交通出行造成极为不便；现有排水沟部分处于瘫痪状态，无法达到正常使用条件；村内环境卫生极差，严重影响村容村貌，上述种种都不符合当前地方经济社会发展对基础设施的基本要求，而该项目的实施将改变村庄脏乱差的落后现状，通过完善基础设施条件，不断改善村庄形象，提升群众的获得感、幸福感，同时增加土地利用，节约资源，落实要素保障。</t>
  </si>
  <si>
    <t>七、嘉黎县</t>
  </si>
  <si>
    <t>嘉黎县</t>
  </si>
  <si>
    <t>嘉黎县2025年到户高寒棚圈建设项目</t>
  </si>
  <si>
    <t>绒多乡、措多乡等十个乡镇</t>
  </si>
  <si>
    <t>牧业生产生活和棚圈需求实际，以工代赈形式改扩建高寒棚圈500座。既能改善牲畜取暖问题没有能起到增收作用。项目可行性和必要性：嘉黎县乡镇海拔较高，主要以养殖牦牛为主，也是主要经济来源之一，目前大部分村民牛圈采暖房为土房，而且暖房面积较小，随着乳牛增多，牛圈和暖房不够使用，导致乳牛容易冻伤或者冻死，导致减少牧民增收减少。根据高海拔牧民需求，特提出以工代赈方式进行建设高寒棚圈，既能解决牧民实际需求，又能增加棚圈建设带来的增收。最终实现改善环境和保护环境。</t>
  </si>
  <si>
    <t>一、经济效益
1. 提高牲畜存活率：在高寒地区，传统的牛羊圈舍往往难以抵御严寒天气，导致牲畜在冬季容易遭受冻害。而高寒牛羊圈棚采用先进的保温技术和材料，能够有效提高圈舍内的温度，降低牲畜的死亡率，从而提高牲畜的存活率。
2. 提升牲畜生长速度：高寒牛羊圈棚内温度适宜，有利于牲畜的生长和发育。在良好的饲养管理条件下，牲畜的生长速度会加快，从而缩短饲养周期，提高出栏率。
3. 增加经济效益：由于牲畜存活率的提高和生长速度的加快，养殖户可以获得更多的优质畜产品，进而增加经济收入。此外，高寒牛羊圈棚的建设还可以带动相关产业的发展，如饲料生产、兽医服务等，进一步促进经济效益的提升。带动群众就业1000人/次。                                                                    二、社会效益
1. 改善牧民生活条件：高寒牛羊圈棚的建设可以提高牧民的生活水平，改善他们的居住和工作环境。同时，通过推广先进的养殖技术和管理经验，还可以提高牧民的文化素质和技能水平。
2. 促进畜牧业可持续发展：高寒牛羊圈棚的建设有利于畜牧业的可持续发展。通过提高牲畜的存活率和生长速度，可以减少对自然资源的过度依赖和破坏，保护生态环境。同时，通过推广科学的养殖模式和管理方法，还可以提高畜牧业的整体效益和竞争力。
三、生态效益
1. 减少环境污染：传统的牛羊圈舍往往存在粪便处理不当的问题，容易对环境造成污染。而高寒牛羊圈棚采用科学的粪便处理技术和设备，可以将粪便转化为有机肥料或生物质能源，减少环境污染。
2. 保护生态环境：高寒牛羊圈棚的建设可以减少对草原的过度放牧和破坏，保护草原生态系统的稳定性和多样性。同时，通过推广科学的饲养管理方法和饲料配方，还可以降低牲畜对草原的破坏程度，促进草原的可持续发展。
综上所述，高寒牛羊圈棚的建设具有显著的经济效益、社会效益和生态效益。然而，在实际建设中还需要考虑当地的自然条件、经济发展水平以及养殖户的实际情况等因素，制定科学合理的建设方案和管理措施，以确保高寒牛羊圈棚的效益得到充分发挥。</t>
  </si>
  <si>
    <t>已完成实施   方案</t>
  </si>
  <si>
    <t>嘉黎县绿色游牧帐篷</t>
  </si>
  <si>
    <t>体情况:购买帐篷25顶，按照2.5万元一顶标准，其中配置一体机直播卫星接收设备，户用光伏系统，定位系统等设备。可行性:近几年来，随着对强牧惠牧政策的提升，农牧区基本公共服务能力的不断各乡镇提升，农牧区建设取得了显着成绩。但总体而言，牧区基础设施依然薄弱，夏季放商
牧“游牧民居无定所”现象仍然突出。创建“游牧民帐篷工程”是新牧区建设理念、内容和生活水平的全面提升，是贯彻落实牧区的相关政策的实际步骤。 必要性:通过依托各乡镇有实际需求的游牧民，享受该项目的游牧民可在全县率先实行“夏季游牧民居住质量提升”的目标，联合相关特色政策落实形成解决游牧民夏季居住问题，能够有效的提升巴青县游牧民生活水平政策实施推进。可以有效推进游牧民夏季居住建设步伐，改善群众的生产生活条件，促进当地群众参与推进牧民夏季居住的热情和积极性，大力改善夏季游牧居住环境。提高游牧民在游牧期间生活水平，特别是游牧民夏季游牧期间生命财产安全的社会效益。</t>
  </si>
  <si>
    <t>绿色游收民账篷入户项目，旨在推广使用环保材料和技术制造的帐篷，以降低对环境的影响。该项目的效益主要体现在以下几个方面: 
一是相较于传统的固定式活动板房，绿色帐篷对天然草场的破坏更小，且便于迁移，有助于草场的快速恢复。二是通过采用更先进设计和技术的绿色帐篷，牧民能够享受到更优越的居住条件，例如更佳的保暖性和耐用性，从而显著提升他已取得们的生活质量。 概算批三是绿色帐篷的灵活性使得游牧民能够根据草原的实际情况复进行迁移，这有助于草原的轮牧制度和生态恢复，确保草原资源的可持续利用。 
四是由于绿色帐篷易于搭建和拆除，牧民能够减少在固定住所上的投资，将节省下来的资金用于其他生产性活动。 五是该项目将优先惠及脱贫户和监测户，随后考虑本县的养殖大户，旨在提高脱贫户和监测户的收入，并促进畜牧养殖业的持续发展。</t>
  </si>
  <si>
    <t>嘉黎县庭院资源发展项目</t>
  </si>
  <si>
    <t>尼屋乡9至14村</t>
  </si>
  <si>
    <t xml:space="preserve"> 打造上尼屋60户农房改造成家庭旅馆，打造具有民族特色的家庭旅馆。（1、地面改造：2、墙面改造体现民族特色：3、天棚改造：木制吊顶等）。            可行性和必要性：推进乡村产业兴旺。深入挖掘农业农村生态和传统农牧业文化资源，着力发展一批特色产业示范村，实现村庄建设和产业发展齐头并进。加快推进国家农村产业融合发展示范园建设，完善乡村旅游服务设施，发展农村休闲观光、乡村民宿、农家乐、文化体验等业态，推动农牧区一二三产业深度融合。把生态保护和产业开发结合起来，做大做强做优牦牛、奶牛、藏香猪等、民族手工业等特色产业，带动村集体经济发展，实现农牧民就近就便增收致富。尼屋乡气候宜人，风景优美，自349国道开通以后，尼屋乡是自驾游首选路线。本项目建成后，民居居住环境得到改善，农民增收渠道增加（民宿），生活水平不断提高。且本次村庄庭院经济（民宿）改造提升带来的村庄经济发展，进一步完善尼屋乡休闲、观光产业，可以吸引更多的客商投资，依托本地区资源优势，促进产业结构升级，拉动就业人数增加和农民收入增加。</t>
  </si>
  <si>
    <t xml:space="preserve"> 一、经济效益
1. 增加农户收入：
 庭院经济通过利用农户家庭的有限空间与资源，开展多样化的生产经营活动，如种植特色果蔬、养殖家禽家畜等，为农户提供了额外的收入来源。
 农户可以通过销售自产的农产品、手工艺品等，直接增加家庭收入。
2.促进农村产业发展：
 庭院经济的发展有助于推动农村产业的融合发展，促进一二三产业在农村的协同发展。
 通过发展庭院经济，可以带动相关产业链的发展，如农产品加工业、乡村旅游等，从而进一步增加农村经济的活力。
3. 提高资源利用效率：
 庭院经济通过精心规划和科学管理，能够充分利用农村家庭院落及其周边环境的资源，提高资源利用效率。
 二、社会效益
1. 提供就业机会：
 庭院经济的发展为农村剩余劳动力提供了就近就业的机会，有助于缓解农村人口外流的问题。
 无论是老人、妇女还是残疾人，都可以参与到庭院经济的生产活动中来，实现劳动力资源的充分利用。
2. 提升农民技能：
 通过参与庭院经济的生产经营活动，农民可以学习到新的农业技术和管理经验，提升自身的技能水平。
 这有助于农民更好地适应市场需求的变化，提高农产品的市场竞争力。
三、生态效益
1. 促进生态保护：
 庭院经济通常注重生态保护，通过采用绿色、生态的生产方式，减少农业面源污染，保护农村生态环境。
综上所述，发展庭院经济具有显著的经济效益、社会效益和生态效益。然而，在实际发展中还需要注意合理规划、科学管理以及政策扶持等方面的问题，以确保庭院经济的持续健康发展。</t>
  </si>
  <si>
    <t>嘉黎县嘉黎镇奔达村（10）巩固提升美丽宜居村庄建设续建项目</t>
  </si>
  <si>
    <t>嘉黎县嘉黎镇奔达村</t>
  </si>
  <si>
    <t xml:space="preserve">
建设内容：1.道路工程:干路2925.00平方米、支路 3343.00平方米、巷道3557.00平方米、混凝土路肩 607.00平方米、停车位1106.00平方米、人行道铺装1412.00平方米、路缘石1052.00米、土石方工程、涵洞工程68.00米、路基防护工程-挡墙 302.00米、交通安全设施工程、路面排水边沟 、新建安全护栏612.00米、新建墙体159.00米;2.主管网给排水工程;3.环境整治工程:屋面改造、外墙修缮、围墙改造（以工代赈修缮）;4.产业门面房1号811.40平方米;人畜分离牛圈:牛圈A246.69平方米、牛圈B818.70平方米、牛圈 C179.10平方米、牛圈 D590.52平方米、牛圈 E254.25 平方米，6.新建厕所2座;7.产业楼改造260.40平方米;8.室外附属工程、总体电气工程;9.设备及工器具购置。        
    项目建设的可行性和必要性是村庄道路坎坷不平、歪曲不直，冬天结冰，夏天积水，明梁、环境卫生等基础服务设施较为缺乏，且存在分布不均匀、覆盖不全面、服务设施等级相对较低、建筑外貌和质量参差不齐等突出问题，垃圾任意堆放，垃圾产生的有毒有害的渗漏液进入土壤直接污染地下水或通过地表流入河流，造成对周边地表水域的污染，村庄内存在“脏、乱、差”问题。
随着村庄经济的发展，村民收入水平的不断提高，对生活质量的要求也与日俱增，其中环境质量改善和提高是提高生活质量和生活水平的主要内容。因此，在保障村民正常生活不受影响的情况下，实施道路改造、生活垃圾治理及新建明梁工程，是村庄改造的具体体现。
本项目为解决村庄内群众出行难、改善村庄面貌等问题，积极改善基础设施条件，提高群众生产、生活水平，美化村庄环境，提高人居环境质量。本项目的实施是解决村庄现状问题的需要，是对中共中央、国务院印发的《乡村振兴战略规划（2018－2022年）》政策的贯彻落实，因此，本项目的建设是必要的。</t>
  </si>
  <si>
    <t>该项目位于嘉黎镇镇政府所在地，属于老县城旧址，人员集中且外来经商人员较多，项目收益32户164人，脱贫户10户49人，改善生活生产条件和居住环境，为群众提供良好的生活环境，提升总体形象，充分起到嘉黎镇“十八军进藏路线”“茶马古道”以及那曲市级红色教育基地作用。根据市场调研结果，确定合理的租金价格。考虑租金的增长趋势。</t>
  </si>
  <si>
    <t>项目总投资3685.1万元，2024年到位资金2588万元，2025年申请资金1097.1</t>
  </si>
  <si>
    <t>嘉黎县嘉黎镇萨乾隆村（11）巩固提升宜居宜业和美乡村建设续建项目</t>
  </si>
  <si>
    <t>嘉黎县嘉黎镇萨钦隆村</t>
  </si>
  <si>
    <t>建设内容：1.道路工程:干路6933.43平方米:支路 2286.00平方米、巷道1697.00平方米、混凝土路肩 577.45平方米、人行道铺装10346.00平方米、路缘石 2044.00 米、土石方工程、涵洞工程 84.50米、路基防护工程-挡墙 421.40米、交通安全设施工程、路面排水边沟,;2.主管网给排水工程;3.环境整治工程:屋面改造、外墙修缮、围墙改造（以工代赈修缮）;4.产业门面房2号2567.99平方米;5.人畜分离牛圈:牛圈A164.46平方米、牛圈B818.70平方米、牛圈 C358.20平方米、、新增铁艺大门14樘;6.新建厕所 42.92平方米;7.厕所改造39.52平方米;8.室外附属工程:混凝土道路689.14平方米、新增挡墙、室外给排水、总体电气工程;9.设备及工器具购置
项目建设可行性、必要性：合理布局城镇生活垃圾处理设施，建立及时清扫、收集、转运的长效机制。深入推进农村“厕所革命”，开展农牧民户用卫生厕所改造和普及工作，鼓励缺水村（居）选择粪尿分集生态卫生厕所。
加强农牧区基础设施配套。完善农牧区公路网络，优先改善国省干线周边的农村公路以及有利于整体路网结构和物资流通的农村公路，着重打通入村“最后一公里”。完善农牧区水利基础设施，全面巩固提高农牧区饮水安全标准，保障建制村的饮水供应及饮水安全，提高对偏远自然村村民的安全饮水保障。加大农牧区电力基础设施和信息基础设施建设投入，重点对交通干道沿线、特色乡镇及村（居）进行电力和通讯全覆盖，加快对未覆盖的偏远地区进行补盲建设。
改善农牧区特色风貌。加大传统村落、历史文化名镇名村和人口较少民族聚居村落保护力度，完善藏式传统建筑解析和保护体系机制，最大限度保持建筑传统格局、历史风貌和空间尺度，充分展现高原地域特色乡村风貌。加强村庄公共空间整治，大力治理私搭乱建，倡导建筑专业技术人员下乡开展房屋设计指导，在尊重原住农牧民生活形态和传统习惯的前提下，推动建设具有地域特点、民族特色和时代特征的农牧区建筑。
正是基于上述情况业主审时度势提出嘉黎镇萨钦隆村（11）人居环境提升项目，根据嘉黎县人民政府相关建设安排嘉黎镇萨钦隆村（11）人居环境提升项目提上了建设日程。本建设项目积极响应国家和嘉黎县乡村的发展需要，致力于改善民生、加快城市化进程，从国家和地方相关政策而言，该项目的建设是十分必要的。</t>
  </si>
  <si>
    <t>该项目位于嘉黎镇镇政府所在地，属于老县城旧址，人员集中且外来经商人员较多，项目收益55户212人，脱贫户14户39人，改善生活生产条件和居住环境，为群众提供良好的生活环境，提升总体形象，充分起到嘉黎镇“十八军进藏路线”“茶马古道”以及那曲市级红色教育基地作用1、以工代赈项目的实施，提高了群众就业意识及对美好生活的向往，方便群众就近就业，使群众增收8万余元。2、符合乡镇总体规划，为创业人员提供便利及干净，整洁的活动场所，同时使全村57户207人受益。</t>
  </si>
  <si>
    <t>项目总投资4358.6万元，2024年到位资金3055万元，2025年申请资金1303.6</t>
  </si>
  <si>
    <t>嘉黎县嘉黎镇拉日果村（15）巩固提升人居环境提升续建项目</t>
  </si>
  <si>
    <t>嘉黎县嘉黎镇拉日果村</t>
  </si>
  <si>
    <t>建设内容：1.道路工程:干路4685.00平方米、支路 8371.00平方米、混凝土路肩 1931.95 平方米、人行道铺装1602.00平方米、路缘石1686.00米、土石方工程、涵洞工程、路基防护工程-挡墙81.00米、交通安全设施工程、路面排水边沟;2.主管网给排水;3.环境整治工程:屋面改造、外墙修缮、围墙改造（以工代赈修缮）；4.产业门面房3号1753.92平方米;5.产业楼改造577.46平方米;6.人畜分离牛圈:牛圈B955.15平方米、牛圈D393.68平方米、牛圈E508.50平方米、7.新建厕所;8.室外附属工程:新建围墙121.04米、透水砖铺装 776.12平方米、硬化场地 2457.14平方米、排水沟73.57米、室外给排水工程、总体电气工程;9.设备及工器具购置。       可行性及必要性：项目建设的可行性、必要性：根据嘉黎县人民政府相关建设安排嘉黎镇拉日果村（15）人居环境提升项目提上了建设日程。本建设项目积极响应国家和嘉黎县乡村的发展需要，致力于改善民生、加快城市化进程，从国家和地方相关政策而言，该项目的建设是十分必要的。本项目符合嘉黎县中长期社会发展战略，建设的前期条件已具备，建设地交通便利，具有较好的建设条件。项目建成后，有利于嘉黎县加快建设美丽宜居新农村实施，为和谐社会的构建提供积极的支持和强有力的保障；有利于提升村庄人居环境水平，美化村庄形象；有利于加强农牧区基础设施建设，方便周边农牧民生产生活。因此，本项目具有较好的社会效益。</t>
  </si>
  <si>
    <t>该项目位于嘉黎镇镇政府所在地，属于老县城旧址，人员集中且外来经商人员较多，项目收益45户165人，脱贫户12户42人，改善生活生产条件和居住环境，为群众提供良好的生活环境，提升总体形象，充分起到嘉黎镇“十八军进藏路线”“茶马古道”以及那曲市级红色教育基地作用。1.人畜分离后，农村居住环境得到改善，房屋及周边土地价值有望提升。整洁的村庄环境对吸引游客、发展乡村旅游等也有积极作用。有效避免人畜混居带来的噪音、异味和卫生问题，提高村民的生活舒适度。
减少人畜共患病的传播风险，保障村民身体健康。特别是对于老人、儿童等易感人群，意义重大。实现畜牧业与农村生态环境的协调发展。
2.为群众带来了诸多交通上的便捷，对人们的生活、经济发展和社会进步都具有重要意义。主干道周边的土地价值往往会随着交通便利性的提高而上升，为集体的产业楼带来机遇。</t>
  </si>
  <si>
    <t>项目总投资4039.1万元，2024年到位资金2833万元，2025年申请资金1206.1</t>
  </si>
  <si>
    <t>嘉黎县措多乡岗嘎竹角村（10）村人居环境提升项目</t>
  </si>
  <si>
    <t>措多乡岗嘎竹角</t>
  </si>
  <si>
    <t>建设内容：1、合作社糌粑加工厂：274.72平方米；2、人畜分新建高寒畜圈：12910.40平方米；3、新建水井房：55.47平方米；4、新建厕所：37.26平方米；5、新建道路硬化：10691.04平方米；6、场地硬化：1017.95平方米；7、新建照明系统；8、残垣断壁整治（以工代赈）：2603.94米；9、屋面防水工程:9906.35平方米；10、室外电气工程，11、新建取水房；12、合作社设备购置。
可行性和必要性：改变实施村产业机构单一、就业渠道狭窄，无致富门路的现象逐步增加村集体收入，带动群众增收致富；不断提高群众参与就业的积极性、主动性，项目通过当地优势资源在满足市场需求、带动就业的同时，也为带动群众增收提高产业保障。该项目的实施将显著提高村民的生活质量，促进经济发展，改善生态环境，增强社会凝聚力，为乡村振兴和可持续发展提供强有力的保障。</t>
  </si>
  <si>
    <t>经济效益：带动受益72户479人，新建的糌粑加工厂及饲草料加工厂将提高农产品的附加值，增加农民收入。同时，通过集约化的饲草料加工，可以确保饲草料供应的稳定性和质量，提高牲畜养殖效益。新建水井房将有效解决村民的饮水问题，确保供水的稳定性和安全性，促进农业生产和生活水平的提升。道路硬化和场地硬化将显著改善村内交通条件，降低运输成本，加快物资和农产品的流通，提高村庄整体经济活力。
社会效益：新建的厕所将大大改善村民的卫生条件，减少疾病传播，提升村民的生活质量。室外给排水工程将进一步提高村民生活的便利性和舒适度。安装100盏太阳能路灯和完善的室外电气工程将提高村庄的夜间照明和电力供应稳定性，减少安全隐患，保障村民的生命财产安全。基础设施的改善将增强村民的归属感和自豪感，促进邻里关系的和谐，进一步强化社区凝聚力，促进社会和谐。
环境效益：新建畜圈和完善的室外给排水工程将减少环境污染，保护耕地和水源，促进生态环境的可持续发展。太阳能路灯的安装将利用清洁能源，减少对传统电力的依赖，降低碳排放，推动绿色发展。通过道路和场地硬化、美化村庄环境，创造整洁、美丽的居住环境，有助村庄的可持续发展。
发展效益：推动乡村产业振兴，增加就业机会，提高村民收入，全面提升村庄的综合发展水平。通过各项基础设施的建设，提升村民的生活质量和文明素质，促进村民整体素质的提高，为乡村振兴提供坚实的人才基础。</t>
  </si>
  <si>
    <t>嘉黎县嘉黎镇切塘村危桥改造工程</t>
  </si>
  <si>
    <t>嘉黎镇切塘村</t>
  </si>
  <si>
    <t>建设内容：嘉黎县嘉黎镇切塘村危桥改造工程，起点距嘉玛公路 100m 处接自
然砂石路面；终点 K0+113.529 接自然砂石路面，路线全长 0.114 公里。 路线走向呈现由北向南。路基宽度为：4.5m=0.5m+3.5m+0.5m。路面为 天然砂砾路面。本项目设置 2-20m 装配式预应力（后张法）混凝土简  支 T 梁 1 座，上部结构采用装配式预应力（后张法）混凝土简支 T 梁， 下部结构桥台采用柱式台、桩基础，桥墩采用柱式墩、桩基础。项目按照四级公路时速为 15km/h，路基宽度为 4.5m的天然砂砾路面标准设计。  建设必要性：嘉黎县嘉黎镇切塘村危桥改造工程，桥面系为防滑钢板铺装+型钢栏杆组成，既有桥梁荷载等级、桥面净宽均不满足设计要求，现场勘查，既有桥梁病害较为严重，严重影响牧民出行及安全。拟建桥涵建成后，将极大地改善出行条件，对促进区域扶贫开发工作的深入开展，全面推进乡村振兴出后续发展起到示范带动作用。</t>
  </si>
  <si>
    <t>交运局</t>
  </si>
  <si>
    <t>危桥改造工程的效益分析：
 一、经济效益
1.减少交通事故损失：危桥改造后，桥梁的安全性得到显著提升，减少了因桥梁质量问题导致的交通事故，从而降低了交通事故带来的经济损失。
2. 提升交通效率：改造后的桥梁通行能力更强，能够缓解交通拥堵现象，提高交通效率，进而促进区域经济的发展。
二、社会效益
1. 保障居民出行安全： 危桥改造工程直接关系到居民的生命财产安全。改造后的桥梁安全性更高，为居民提供了更加安全的出行环境。
2. 改善居民生活质量：桥梁的改善不仅提升了交通效率，还改善了居民的生活质量。居民可以更加便捷地出行，享受更加舒适的生活环境。
3. 提升地区形象： 危桥改造工程是地区发展的重要标志之一。改造后的桥梁提升了地区的整体形象，有助于增强地区的知名度和美誉度。
4. 促进增收发展：项目建成后在虫草采集期间以及搬迁夏季草场时可方便三个行政村112户867人的出行方便，及大大减少了群众出行安全隐患。 
三、生态效益
1. 保护生态环境：危桥改造工程在设计和施工过程中，通常会注重生态保护，减少对周边环境的破坏。例如，采用环保材料、优化施工方案等措施，有助于保护生态环境。
2. 促进可持续发展：
 改造后的桥梁具有更高的安全性和耐久性，能够减少因桥梁质量问题导致的维修和重建成本，有助于实现可持续发展。
综上所述，危桥改造工程具有显著的经济效益、社会效益和生态效益。各地应加大对危桥改造工程的投入力度，确保桥梁的安全性和耐久性，为居民提供更加安全、便捷的出行环境，同时促进地区经济的繁荣和发展。</t>
  </si>
  <si>
    <t>初步设计已完成</t>
  </si>
  <si>
    <t>嘉黎县到户光伏太阳能建设项目</t>
  </si>
  <si>
    <t>十个乡镇  百畜户</t>
  </si>
  <si>
    <t>建设内容：太阳能电池组件：500W/1880台、200AH、12V（铅酸电池200A）逆变器3000W/1880台和其它辅材等。
可行性、必要性：嘉黎县大部分乡镇是以牧业为主，由于牧区基本分为夏季草场、秋季草场和冬季草场。牧民每年都根据季节性而迁移。由于大部分草场都远离乡镇，无法保证牧民正常居民用电，嘉黎县现有1880牧户。随着经济的发展，能源的需求量逐年增长，然而以油等化石能源为发电已经遇到一系列问题，如能源供给不足、污染环境等，故而需寻找新的能源方向以应对这些问题。光伏发电是以太阳能为主要能源来源的一种新型能源,其具有环保、可再生、无噪音等优点,并且不受燃料价格、供应限制等影响。目前光伏发电技术相对成熟,具有可靠性和长期稳定性。并且符合环保、节能的理念。效益分析：光伏发电不会排放任何废气、废水、废渣等污染物,不会对周围的环境造成影响,光伏发电不仅能够为社会提供可靠的能源,而且还能够提升科技水平和公众的环保意识,带来积极的社会效益。最终解决1880户在虫草采集期间以及夏秋季草场期间的正常用电。</t>
  </si>
  <si>
    <t>统战部（民委）</t>
  </si>
  <si>
    <t>到户光伏太阳能建设的效益分析：
一、经济效益：1. 节省电费支出：到户光伏太阳能系统可以为用户提供自主生产的电能，减少对电网电力的依赖，从而节省电费支出。特别是在光照充足的地区，光伏发电系统能够为用户提供大量的电力，显著降低电费成本。2. 增加额外收入：用户可以将多余的光伏电能出售给电网，获得相应的收益。在一些地区，政府还提供了上网电价补贴政策，进一步提高了光伏发电的经济回报。3. 创造就业机会：光伏太阳能系统的安装、维护和运营需要专业人员，这为当地居民提供了就业机会，有助于缓解就业压力。
二、社会效益：1. 提高能源安全性：到户光伏太阳能系统可以减少对外部能源供应的依赖，提高能源安全性。特别是在电网覆盖不足的偏远地区，光伏发电系统可以为当地居民提供可靠的电力供应。2. 推动绿色生活方式：光伏发电系统的广泛应用能够向公众传递环保和可持续发展的理念，激发人们对可再生能源的关注和支持，推动社会形成绿色低碳的生活方式和消费观念。3. 促进能源结构调整：到户光伏太阳能建设有助于推动能源结构的调整，减少对化石能源的依赖，增加可再生能源的比重，从而实现能源结构的优化和升级。4. 解决1880户的夏秋季草场期间的用电。                                                                                                                                         三、环境效益
1. 减少温室气体排放：光伏发电系统在运行过程中不产生任何温室气体排放，是一种零碳排放的能源生产方式。因此，到户光伏太阳能建设有助于减少温室气体排放，保护生态环境。
2. 改善空气质量：减少传统能源发电所产生的污染物排放，有助于改善当地的空气质量，降低呼吸道疾病和其他健康问题的发生率，提高居民的生活质量。
综上所述，到户光伏太阳能建设在经济效益、社会效益和环境效益方面都具有显著的优势。随着技术的不断进步和成本的进一步降低，其应用前景将更加广阔。然而，在推广和应用过程中，也需要关注初始投资较高、电网接入和储能等问题，以确保光伏发电系统的稳定运行和最大化效益的发挥。</t>
  </si>
  <si>
    <t>已完成采购方案</t>
  </si>
  <si>
    <t>嘉黎县嘉黎镇宗孜普钢架桥建设项目</t>
  </si>
  <si>
    <t>嘉黎镇</t>
  </si>
  <si>
    <t>嘉黎镇约青村新建一段乡村道路95.81米，跨越现状水系处设置两座2.5米净宽非通车桥梁</t>
  </si>
  <si>
    <t>发展改革委员会</t>
  </si>
  <si>
    <t>涵洞建设项目经济效益分析：
一、直接经济效益：1. 节省工程造价：在一些地质条件复杂、施工难度大的地区，如多年冻土、软土、膨胀土、湿陷性黄土等地质不良地区，采用钢波纹管涵洞等新型涵洞结构形式代替传统的钢筋混凝土涵洞，可以显著降低工程造价。这主要是因为新型涵洞结构形式具有施工方便、材料运输成本低、施工工期短等优势。以钢波纹管涵洞为例，其造价相比原设计的钢筋盖板涵可以节省约18.5%左右，具体节省比例还受到涵洞长度、孔径等因素的影响。2.提高施工效率：涵洞建设项目的施工效率对于经济效益的发挥至关重要。采用先进的施工技术和设备，可以显著提高施工效率，缩短工期，从而降低施工成本。3.减少后期维护成本：涵洞建设项目的后期维护成本也是经济效益考虑的重要因素之一。一些新型涵洞结构形式，如钢波纹管涵洞，具有结构简单、易于维护的特点，可以降低后期维护成本。此外，通过合理的设计和施工，还可以提高涵洞的耐久性和使用寿命，进一步减少后期维护成本。
二、间接经济效益：1.促进区域经济发展：涵洞建设项目的实施可以促进区域经济的发展。一方面，涵洞的建设可以改善交通条件，提高交通效率，促进物流、人流等经济要素的流动和资源的优化配置。另一方面，涵洞的建设还可以带动相关产业的发展，如建筑、材料、运输等产业，形成产业链效应。2.改善生态环境：涵洞建设项目的实施还可以对生态环境产生积极影响。通过合理的规划和设计，可以减少对周边生态环境的破坏和污染。同时，涵洞的建设还可以促进水资源的合理利用和保护，提高生态系统的稳定性和可持续性。
三、长期经济效益：1. 提高交通安全性：涵洞建设项目的实施可以提高交通安全性。通过改善交通条件、提高交通效率等措施，可以减少交通事故的发生率和损失程度。这有助于保障人民群众的生命财产安全，提高社会的整体福祉水平。2.促进可持续发展：涵洞建设项目的实施还可以促进可持续发展。通过采用环保、节能等先进技术和材料，可以降低对自然资源的消耗和环境的污染。同时，涵洞的建设还可以促进资源的循环利用和再生利用，推动经济社会的可持续发展。
综上所述，涵洞建设项目具有显著的经济效益。在实施过程中，应充分考虑各种因素的综合影响，采取科学合理的规划、设计、施工和管理措施，以实现经济效益的最大化。</t>
  </si>
  <si>
    <t>已完成项目前置工作并通过自治区审查</t>
  </si>
  <si>
    <t>嘉黎县嘉黎镇约青村桥涵建设项目</t>
  </si>
  <si>
    <t>嘉黎镇约青村</t>
  </si>
  <si>
    <t>工程治理河道长度200米，新建防洪堤268.66米。左岸新建挡墙长度101.34米，右岸新建挡墙长度167.32米，采用米10浆砌石重力式结构。工程起点接居民房屋公路边坡处，末端接公路高岸坡。河道清淤疏浚260米，总体积约为1247立方米，同时涉及箱涵一座。</t>
  </si>
  <si>
    <t>防洪堤经济效益分析：
一、经济效益分析：1.防洪效益：治理河道后，河道的泄洪能力增强，洪水位降低，两岸堤防的防洪标准得以提高，从而有效减少洪涝灾害的发生频率和损失程度。防洪效益可以通过减免的洪灾损失来衡量，包括农作物减产损失、房屋设备毁坏损失、工商企业停产停业损失等。2. 岸线利用效益： 治理河道后，河岸线得到稳定和保护。 岸线利用效益体现在减免土地损失、减免岸线设施的维护费用等方面。
二、直接防洪效益： 新建防洪堤可以直接提高防洪能力，减少洪涝灾害的发生和损失。直接防洪效益同样可以通过减免的洪灾损失来衡量。2. 土地利用效益：防洪堤的建设可以保护周边土地免受洪水侵袭，从而提高土地的利用价值和安全性。3.生态环境效益： 新建防洪堤还可以改善生态环境，如保护湿地、促进生物多样性等。 生态环境效益虽然难以直接量化，但对于提升区域整体生态环境质量具有重要意义。
三、综合经济效益分析
1. 经济效益的叠加效应：治理河道和新建防洪堤的经济效益具有叠加效应。两者共同作用下，可以显著提高区域的防洪能力、改善水环境、促进经济发展。
2. 长期经济效益：治理河道和新建防洪堤的长期经济效益显著。它们不仅可以减少洪涝灾害的损失，还可以提高土地利用价值，为区域经济的可持续发展提供有力支撑。
3. 社会效益的转化：治理河道和新建防洪堤还具有显著的社会效益，如保障人民群众生命财产安全、改善生态环境等。这些社会效益可以转化为经济效益，如提升区域形象、吸引投资等。
综上所述，治理河道和新建防洪堤具有显著的经济效益和社会效益。在规划和实施相关项目时，应充分考虑其经济效益和社会效益的综合影响，以实现经济效益和社会效益的最大化。</t>
  </si>
  <si>
    <t>嘉黎县同多弄巴曲防洪治理工程项目</t>
  </si>
  <si>
    <t>新建堤防总长度为1695.01米,其中阿托库村夏荣卡自然村治理段新建堤防332.16米；学孔玛村玛自贡孜自然村治理段新建堤防617.55米；学孔玛村擦多顶自然村治理段综合治理段新建堤防745.30米。</t>
  </si>
  <si>
    <t>嘉黎县握雪曲防洪治理工程项目</t>
  </si>
  <si>
    <t>新建堤防总长度为1394.36米,其中叶隆村村委会段新建堤防396.44米；绒多乡叶隆村吾定岗自然村治理段新建堤防518.28米；绒多乡恰吾格自然村新建堤防372.13米；绒多乡隆那多村岗隆多自然村新建堤防107.51米。</t>
  </si>
  <si>
    <t xml:space="preserve"> 经济效益分析： 一、建设成本:1. 材料成本：钢桁架桥梁的主要材料是钢材，其价格受市场供需关系影响。此外，还需考虑连接件、紧固件等辅助材料的费用。钢材具有强度高、自重轻、抗震性能好等优点，但相对于传统混凝土材料，其成本可能较高。2. 加工费用：钢桁架的制作需要切割、焊接、打孔等加工工序，这些工序的费用会根据桁架的复杂度和加工精度要求而有所不同。3. 运输与安装费用：钢桁架制作完成后，需要运输到施工现场进行安装。运输费用受距离、运输方式等因素影响，而安装费用则包括人工费、设备使用费等。
二、运营维护成本:1.维护费：钢桁架桥梁在使用过程中需要定期进行检查和维护，以确保其安全性和稳定性。这包括检查连接螺栓的紧固度、检查桁架节点等，以及必要的维修和更换工作。2.能耗与环保：虽然钢桁架桥梁的建造和运营过程中可能会产生一定的能耗和环境污染，但相对于传统桥梁，其工业化程度高、环境污染少的特点使得其在这方面的成本相对较低。
三、使用寿命与耐久性:钢桁架桥梁的使用寿命长，且由于其结构清晰、易于加工和快速搭建等特点，使得其在维修和更换方面也相对容易。这有助于降低桥梁在整个生命周期内的成本。
四、交通效益:1.通行能：钢桁架桥梁通常具有较大的通行能力，能够满足大量车辆的通行需求，从而缓解交通压力。2.安全性：钢桁架桥梁的结构稳定、抗震性能好，能够确保车辆和行人的安全通行。
五、社会影响:1. 促进区域发展：钢桁架桥梁的建设有助于促进区域间的经济交流和发展，提高区域的整体竞争力。
六、经济效益综合分析:从经济效益的角度来看，新建钢桁架桥梁虽然初期建设成本可能较高，但其在运营维护成本、使用寿命、交通效益以及社会影响等方面均表现出显著的优势。因此，在综合考虑各方面因素后，可以认为新建钢桁架桥梁具有较高的经济效益。
综上所述，新建钢桁架桥梁的经济效益分析是一个复杂而全面的过程，需要综合考虑多个方面的因素。在做出决策时，应充分权衡利弊，以确保项目的可行性和可持续性。</t>
  </si>
  <si>
    <t>嘉黎县阿扎镇雀隆村夏季草场通车桥涵建设项目</t>
  </si>
  <si>
    <t>阿扎镇雀隆村</t>
  </si>
  <si>
    <t>新建钢桁架桥梁一座，桥梁全长17米、桥净宽4.2米，桥梁两侧增设混凝土引道。工程治理河道长度40m，左岸新挡墙长度40.57m，右岸新挡墙长度40.85m，对河道治理范围进行清淤疏浚。新建1-2.5×2m箱涵一座，涵长7m，涵洞两侧增设砂石路面引道。</t>
  </si>
  <si>
    <t>嘉黎县鸽群乡董琼多村、9村通车桥涵以工代赈项目</t>
  </si>
  <si>
    <t>鸽群乡董琼多村</t>
  </si>
  <si>
    <t>鸽群乡9村新建钢桁架梁桥一座，桥梁全长20米，桥梁宽度6.0m，行车道宽度4.2 m（车行道），桥梁两侧增设混凝土引道。
董琼多村新建箱涵新建2-5×2.5m箱涵一座，涵长6m。</t>
  </si>
  <si>
    <t>嘉黎县鸽群乡查曲卡夏季牧场人畜简易桥
以工代赈项目</t>
  </si>
  <si>
    <t>鸽群乡查曲卡</t>
  </si>
  <si>
    <t>新建桥梁两座，一号桥20米，上部结构采用1×20m钢桁架梁，下部结构采用重力式桥台，扩大基础；二号桥15米，上部结构采用1×15m钢桁架梁，下部结构采用重力式桥台，扩大基础。桥梁均位于直线上，桥梁宽度4.3m，人行车道宽度2.5 m。在道路两侧及两桥之间道路增加碎石铺装。</t>
  </si>
  <si>
    <t>受益群众847人。社会效益上，保障村民身体健康，降低疾病发生率，提升农村生活品质和人口素质，促进社会和谐稳定，增强农村凝聚力。
经济效益上，减少医疗成本，释放家庭消费能力。也为农村产业发展助力，如农家乐、合作社等相关产业可因优质水而更好发展，提高经济收益。
环境效益上，有利于减少因水质差导致的水资源污染，改善农村水生态，减少对周边土壤、植被等的不良影响。</t>
  </si>
  <si>
    <t>受益群众1800人。社会效益上，保障村民身体健康，降低疾病发生率，提升农村生活品质和人口素质，促进社会和谐稳定，增强农村凝聚力。
经济效益上，减少医疗成本，释放家庭消费能力。也为农村产业发展助力，如农家乐、合作社等相关产业可因优质水而更好发展，提高经济收益。
环境效益上，有利于减少因水质差导致的水资源污染，改善农村水生态，减少对周边土壤、植被等的不良影响。</t>
  </si>
  <si>
    <t>已完成前期排查</t>
  </si>
  <si>
    <t>嘉黎县藏比乡农村供水水质提升项目</t>
  </si>
  <si>
    <t>藏比乡</t>
  </si>
  <si>
    <t>对10个水源进行改造</t>
  </si>
  <si>
    <t>改扩建</t>
  </si>
  <si>
    <t>水利局</t>
  </si>
  <si>
    <t>受益群众525人。社会效益上，保障村民身体健康，降低疾病发生率，提升农村生活品质和人口素质，促进社会和谐稳定，增强农村凝聚力。
经济效益上，减少医疗成本，释放家庭消费能力。也为农村产业发展助力，如农家乐、合作社等相关产业可因优质水而更好发展，提高经济收益。
环境效益上，有利于减少因水质差导致的水资源污染，改善农村水生态，减少对周边土壤、植被等的不良影响。</t>
  </si>
  <si>
    <t>嘉黎县嘉黎镇农村供水水质提升项目</t>
  </si>
  <si>
    <t>对该镇5处饮水工程开展水质净化</t>
  </si>
  <si>
    <t>受益群众363人。社会效益上，保障村民身体健康，降低疾病发生率，提升农村生活品质和人口素质，促进社会和谐稳定，增强农村凝聚力。
经济效益上，减少医疗成本，释放家庭消费能力。也为农村产业发展助力，如农家乐、合作社等相关产业可因优质水而更好发展，提高经济收益。
环境效益上，有利于减少因水质差导致的水资源污染，改善农村水生态，减少对周边土壤、植被等的不良影响。</t>
  </si>
  <si>
    <t>嘉黎县林堤乡农村供水水质提升项目</t>
  </si>
  <si>
    <t>林堤乡</t>
  </si>
  <si>
    <t>对该乡7处饮水工程开展水质净化</t>
  </si>
  <si>
    <t>受益群众782人。社会效益上，保障村民身体健康，降低疾病发生率，提升农村生活品质和人口素质，促进社会和谐稳定，增强农村凝聚力。
经济效益上，减少医疗成本，释放家庭消费能力。也为农村产业发展助力，如农家乐、合作社等相关产业可因优质水而更好发展，提高经济收益。
环境效益上，有利于减少因水质差导致的水资源污染，改善农村水生态，减少对周边土壤、植被等的不良影响。</t>
  </si>
  <si>
    <t>嘉黎县麦地卡乡农村供水水质提升项目</t>
  </si>
  <si>
    <t>麦地卡乡</t>
  </si>
  <si>
    <t>对该乡20处饮水工程开展水质净化和水源建设</t>
  </si>
  <si>
    <t>受益群众1040人。社会效益上，保障村民身体健康，降低疾病发生率，提升农村生活品质和人口素质，促进社会和谐稳定，增强农村凝聚力。
经济效益上，减少医疗成本，释放家庭消费能力。也为农村产业发展助力，如农家乐、合作社等相关产业可因优质水而更好发展，提高经济收益。
环境效益上，有利于减少因水质差导致的水资源污染，改善农村水生态，减少对周边土壤、植被等的不良影响。</t>
  </si>
  <si>
    <t>嘉黎县夏玛乡农村供水水质提升项目</t>
  </si>
  <si>
    <t>夏玛乡</t>
  </si>
  <si>
    <t>对该乡13处饮水工程开展水质净化和水源建设</t>
  </si>
  <si>
    <t>嘉黎县绒多乡农村供水水质提升项目</t>
  </si>
  <si>
    <t>绒多乡</t>
  </si>
  <si>
    <t>对该乡9处饮水工程开展水质净化和水源建设</t>
  </si>
  <si>
    <t>受益群众270人。社会效益上，保障村民身体健康，降低疾病发生率，提升农村生活品质和人口素质，促进社会和谐稳定，增强农村凝聚力。
经济效益上，减少医疗成本，释放家庭消费能力。也为农村产业发展助力，如农家乐、合作社等相关产业可因优质水而更好发展，提高经济收益。
环境效益上，有利于减少因水质差导致的水资源污染，改善农村水生态，减少对周边土壤、植被等的不良影响。</t>
  </si>
  <si>
    <t>嘉黎县措多乡古塘村人居环境整治提升项目</t>
  </si>
  <si>
    <t>措多乡古塘村</t>
  </si>
  <si>
    <t>建设内容：总建筑面积837.90平方米，其中：新建集中式棚圈10座；新建厕所4座；新建高位水池3座，调节池13处；新建背水台21座；新增生活垃圾收集桶14组；新增村内太阳能路灯80盏；新建排水468.00米；新建入户道路5889.56平方米；新建沥青混凝土路面10699.40平方米，含土石方、土质边沟、涵洞、错车道等。
可行性：符合高原和美乡村建设政策及“三区三线六防”要求；现场满足施工条件；符合当地群众的实际需求且村委会已在全村开展宣讲活动，群众接受度高，群众基础可行；项目实施后可通过示范引领作用，不断推动区域环境整治持续向好；
必要性：符合高原和美乡村建设政策及“三区三线六防”要求；现场满足施工条件；符合当地群众的实际需求且村委会已在全村开展宣讲活动，群众接受度高，群众基础可行；项目实施后可通过示范引领作用，不断推动区域环境整治持续向好；道路坑洼不平，对交通出行造成极为不便；现有排水沟部分处于瘫痪状态，无法达到正常使用条件；村内环境卫生差，严重影响村容村貌。该项目的实施将改变村庄脏乱差的落后现状，通过完善基础设施条件，不断改善村庄形象，提升群众的获得感、幸福感、获得感，同时增加土地利用，节约资源，落实要素保障。</t>
  </si>
  <si>
    <t xml:space="preserve">经济效益：带动受益100户574人，新建人畜分离高寒棚圈，有助于改善牲畜养殖环境，减少牲畜疾病，提高牲畜成活率和生产效率，增加农民收入。新建高位水池和完善的给水管道系统将确保村民和牲畜的用水需求，解决水资源短缺问题，促进农业生产和生活水平的提升。附属设施将大大改善村内交通条件，降低运输成本，促进农产品和物资的流通，推动农村经济发展。
社会效益：新建的公共厕所、生活垃圾收集设施和村内路灯等将显著提升村民的生活质量，改善卫生状况，减少疾病传播，提高村民的幸福感和满意度。乡村振兴文化墙将展示村庄的历史、文化和发展成就，增强村民的认同感和自豪感，进一步强化社区凝聚力，促进社会和谐。电线路改造和村内路灯的建设将提高村庄的电力供应稳定性和夜间安全性，减少安全隐患，保障村民生命财产安全。
环境效益：完善的排水沟系统将减少环境污染，保护水源，促进生态环境的可持续发展。通过村容村貌的提升，包括道路硬化、乡村振兴文化墙建设等，将美化村庄环境，创造整洁、美丽的居住环境，推动可持续发展。
发展效益：本项目的实施将为古唐村注入新的发展动力，推动乡村产业振兴，增加就业机会，提高村民收入，全面提升村庄的综合发展水平。
</t>
  </si>
  <si>
    <t>夏玛乡甲仁村（4村）整村推进示范村(人居环境整治提升项目）</t>
  </si>
  <si>
    <t>夏玛乡甲仁村</t>
  </si>
  <si>
    <t>甲仁行政村，村庄共包含38户，208人，共包含牦牛1937头。其中，甲仁行政村建设内容为：
村内连接道路工程：新建4米宽主路3330㎡，新建2.0米宽巷道（入户路）2766㎡；新建混凝土路肩510㎡，土石方工程1项，新建1-0.75m涵洞92m，新建交通安全设施工程1项，新建护栏；新建道路边沟（含盖板）47m。给水工程：新建机井2座；雨水工程：新建雨水排水沟2100m，雨水排水沟修复200m，建筑北部排水沟440m，建筑工程：拆除工程1项，新建集中牛羊圈5010㎡，新建停车位396㎡，新建护栏1443m，新建旱厕2座，新增导视标牌、照明系统和设备及工器具购置。
亚仁自然村建设内容为：道路工程：新建4米宽主路2361㎡，新建4米宽支路3007㎡，新建2.0米宽巷道（入户路）450㎡；新建混凝土路肩612㎡，土石方工程1项，新建1-0.75m涵洞73m，新建交通安全设施工程1项、新建护栏1063m；新建盖板边沟48m。给水工程：新建机井1座，原有机井修复1座；雨水工程：新建雨水排水沟1242m；建筑工程：新建停车位216㎡，原有厕所修复1项，新建牛圈2550㎡，新建旱厕1座，新增导视标牌、照明系统和设备及工器具购置。                                                                      
可行性和必要性：改变实施村产业机构单一、就业渠道狭窄，无致富门路的现象逐步增加村集体收入，带动群众增收致富；不断提高群众参与就业的积极性、主动性，项目通过当地优势资源在满足市场需求、带动就业的同时，也为带动群众增收提高产业保障。该项目的实施将进一步补齐项目区基础设施，将进一步改变村庄脏乱差的落后现状，通过完善基础设施条件，不断改善村庄形象，提升群众的获得感、幸福感、获得感，同时增加土地利用，节约资源，落实要素保障。</t>
  </si>
  <si>
    <t>社会效益：新建的厕所将大大改善村民的卫生条件，提升村民的生活质量。室外给排水工程将进一步提高村民生活的便利性和舒适度。安装太阳能路灯和完善的室外电气工程将提高村庄的夜间照明和电力供应稳定性，减少安全隐患，保障村民的生命财产安全。基础设施的改善将增强村民的归属感和自豪感，促进邻里关系的和谐，进一步强化社区凝聚力，促进社会和谐。本项目为解决村庄内群众出行难、改善村庄面貌等问题，积极改善基础设施条件，提高群众生产、生活水平，村庄环境，提高人居环境质量。项目实施后，带动就业的同时，也为带动群众增收提高产业保障。</t>
  </si>
  <si>
    <t>嘉黎县绒多乡森土库村人居环境提升项目</t>
  </si>
  <si>
    <t>绒多乡森土库村</t>
  </si>
  <si>
    <r>
      <rPr>
        <sz val="12"/>
        <rFont val="方正仿宋简体"/>
        <charset val="134"/>
      </rPr>
      <t>森土库行政村：
新建沥青混凝土道路4578平方米，新建入户混凝土道路3249平方米，原有道路硬化拆除2300平方米，涵洞工程72米，土石方工程1项，交通安全设施1项，新建雨水盖板沟1630米（含土石方1467立方米），新建截水沟336m，新建V型水沟60m，新建混凝土水池280㎡，新建公共厕所43平方米（2个厕所），原有厕所翻新1项，残垣断壁整治工程1项（以工代赈修缮）。新建给水管网1700米，新建背水台11个，原有机井修复1项，新建水井1项（含机井和取水房），新建蓄水池200m</t>
    </r>
    <r>
      <rPr>
        <sz val="12"/>
        <rFont val="宋体"/>
        <charset val="134"/>
      </rPr>
      <t>³</t>
    </r>
    <r>
      <rPr>
        <sz val="12"/>
        <rFont val="方正仿宋简体"/>
        <charset val="134"/>
      </rPr>
      <t>，新增导视牌，新增照明设施设备及工器具购置。                                                                            
森土库自然村
新建沥青混凝土道路6499平方米，新建入户混凝土道路1466平方米，新建桥1座，新建涵洞6m，新建路基防护挡墙177米，新建护坡植草1056平方米，土石方工程1项，交通安全设施1项，新建雨水盖板沟608米，新建公共厕所43平方米（2个厕所），残垣断壁整治工程1项（以工代赈修缮）。新建给水管网1725米，新建背水台6个，新建水井1项（含机井和取水房）等附属设施，新增照明设施设备及工器具购置。
可行性：加快建设美丽宜居新农村，提升农牧区人居环境水平。大力推进农村环境综合整治工作，持续改善农牧区村容村貌，加快推进乡村道路硬化、村庄环境整治、公共区域照明等工程建设。推进农村“垃圾革命”，合理布局县域生活垃圾处理设施，建立及时清扫、收集、转运的长效机制。深入推进农村“厕所革命”，开展农牧民户用卫生厕所改造和普及工作，鼓励缺水村（居）选择粪尿分集生态卫生厕所。必要性：本项目为解决村庄内群众出行难、改善村庄面貌等问题，积极改善基础设施条件，提高群众生产、生活水平，村庄环境，提高人居环境质量。项目实施后，带动就业的同时，也为带动群众增收提高产业保障。</t>
    </r>
  </si>
  <si>
    <t>1.经济效益：坚持以政府引导、群众参与、共同致富为抓手，带动本地农牧民务工就业，增加务工收入，带动本地机械劳务收入，进而有效带动地方经济发展，巩固脱贫攻坚成果，项目建成惠及群众共计78户412人。
2.社会效益：项目实施顺应群众对美好生活的向往，本项目建成有利于改善项目区群众生产条件和生活环境，持续提高农村生活质量，可促进本村畜牧业的健康发展，为发展集约化、标准化、规范化的现代化高质量畜牧业奠定了基础。努力将其打造成农牧民群众就地过上现代生活的幸福家园，且项目所在地对项目有较好的适应性和可接受程度，负面影响较小。
3.生态效益：项目的实施将改变村庄脏乱差的落后现状，提升乡村环境，不断改善村容村貌。
4.可持续性：项目实施后可通过示范引领作用，不断推动区域环境整治持续向好。</t>
  </si>
  <si>
    <t>2023年小额贷款贴息</t>
  </si>
  <si>
    <t>建设内容：用于2023年到户还款小额贷款贴息</t>
  </si>
  <si>
    <t>嘉黎县公母畜结构调整将补工程项目</t>
  </si>
  <si>
    <t>林提乡，麦地卡，藏比乡</t>
  </si>
  <si>
    <t>建设内容：购买新增母畜每头补贴460元,其中麦地卡乡调整1666头，林堤乡调整1000头，藏比乡调整 636头。</t>
  </si>
  <si>
    <t>八、申扎县</t>
  </si>
  <si>
    <t>申扎县</t>
  </si>
  <si>
    <t>申扎县14个行政村村冷冻库建设和配套冷藏设备项目。</t>
  </si>
  <si>
    <t>一、建设内容：新建14座冷冻库，每座250平米，包含保鲜站及冷库功能，配套设施设备。建设地点为下过乡5村，卡乡4、5村，塔尔玛乡2、3、4、5、8、9、10、12、13村，雄梅4、5村，每个村一座，每座建筑面积250.00平米。建筑主体1层框架结构建筑，建筑面积250.00㎡，其中地上建筑面积：250.00㎡；建筑占地面积250.00㎡；室内高差0.90m，建筑高度7.50m（包含女儿墙高度）。雄梅8村、塔尔玛乡13村、下过5村、6村、巴扎乡3村购买冷柜运输设备。申扎镇1、2、7、8村，下过3、4、5村，卡乡1、3、4、6村，买巴乡2、4、5村，14个合作组织村购买14辆冷藏运输设备。
二、可行性：我县为纯牧业区，畜产品的收入占群众收入的大头，且目前我县正在推进合作组织全覆盖。我县已建成48座冷冻库，实施该项目后，大大提高了四季畜产品的供应力度，对群众的增收方面有很大的帮助，且在下一步推广藏系绵羊方面有重要的意义。
三、必要性：此次项目的实施后，我县62个行政村的冷冻库和运输设备实现全覆盖，能够一定程度上提升乡村产业链供应链现代化水平。</t>
  </si>
  <si>
    <t>申扎县农业农村和科技水利局（乡村振兴局）</t>
  </si>
  <si>
    <t>1.经济效益：该项目的建成后，可实现提升暖季牲畜的出栏力度，从而提升村集体经济的收入；
2.社会效益：能够完善畜产品集中存储和销售方面的基础设施，项目建设能够实现县域内四季畜产品的供应能力，从而打破常年冬宰的牲畜维持一年四季供应的现象，该项目完成建设后受益1300余户、6220余人。
3.生态效益：建设冷冻库项目能有效防治牲畜内脏等乱弃、乱丢等现象，从而有利于保护草地、治理生态环境等起到良好的作用。</t>
  </si>
  <si>
    <t>可研待评审阶段</t>
  </si>
  <si>
    <t>申扎县卡乡普玛村、雄梅江雄村专合组织牲畜采购项目</t>
  </si>
  <si>
    <t>申扎县卡乡普玛村、雄梅江雄村</t>
  </si>
  <si>
    <t>一、建设内容：购买2400只2-3岁适龄母羊进行村集体经济助力，共计4800只。                                                                           
二、扶持主体：村集体经济。                                                                                               
三、可行性和必要性：通过实施村集体经济牲畜助力项目可以使促进畜牧养殖业的发展,使畜牧养殖业更加规模化与专业化。为此现通过实施专合组织牲畜助力项目，有力解决村集体经济困难，提高牲畜养殖效益，确保畜牧业快速、健康、持续增长显得十分必要。</t>
  </si>
  <si>
    <t xml:space="preserve">1.经济效益：将有利于缓解两个村面临的牲畜紧缺的问题，提升群众的收入，当年绵羊预计产生效益85万元左右；
2.社会效益：该项目完成建设后预计受益183户、670余人。有利于提高养殖经营主体养殖积极性，扩大生产规模，提高养殖效益；
  </t>
  </si>
  <si>
    <t>已完成实施方案编制，待评审</t>
  </si>
  <si>
    <t>申扎县塔尔玛乡格玛村宜居宜业和美乡村建设项目</t>
  </si>
  <si>
    <t>申扎县塔尔玛乡6村</t>
  </si>
  <si>
    <t xml:space="preserve">一、建设内容：新建旱厕82.80平方米（3栋、每座27.6平方米）、取水房110.37平方米、生活泵房155.44平方米、商业用房986.64平方米，以及室外附属工程和设备及工器具购置等。
二、可行性：塔尔玛乡格玛村位于乡镇所在地，目前房屋均为土木结构房，建筑外墙由当地沙土直接垒砌而成，未做房屋承重结构，常年风吹日晒雨淋，加之土坯房的自然老化，大部分建筑呈现破损、老旧的状态，建筑安全得不到很好的保障；同时部分道路未硬化：现有部分路面为土路，且很多户不能通车，路面严重硬化不足，交通环境差，同时在多风天气时，村内长期风沙漫天，需要硬化道路。
三、必要性：本项目的实施，格玛村人居环境明显改善，公共设施提档升级，促使当地产业蓬勃发展，发展格玛村乡村经济，推进格玛村和美乡村建设；同时项目在尊重村庄自然风貌的基础上，突出乡土特色和地域特点，对村庄风貌进行提升，通过改善公共环境，完善基础设施，为村民提供整洁舒适的人居环境；特别是基础设施的建设，能够切实改善农村生产生活条件，对拉动投资、扩大内需，优化公共资源配置、推动城乡发展一体化，对巩固脱贫效果、进一步巩固党在农村的执政基础，具有十分重要的意义。                                                                                                                                        </t>
  </si>
  <si>
    <t>1.经济效益：能由于格玛村位于乡镇所在地，该项目的实施能够促使当地产业蓬勃发展，发展格玛村乡村经济，有效提升村集体经济收入，每年能够提升三产收入约20万左右；
2.社会效益：改善当地居民的生活环境，提升当地居民的生活质量，项目的建设，可带动200余人就业，能够增收500余万元，该项目建成后收益户数300余户，1200余人。
3.生态效益：完善格玛村基础设施和公共服务能力，改善格玛村基础设施条件和人居环境能过有效保护生态。</t>
  </si>
  <si>
    <t>申扎县卡乡强欧贡玛村人居环境整治项目</t>
  </si>
  <si>
    <t>申扎县卡乡5村</t>
  </si>
  <si>
    <t>一、建设内容：取水用房2座、每座36.79㎡，生活泵房1座、77.72㎡，室外给排水盖板边沟3200㎡，场地平整1500㎡，道路硬化15000㎡，路灯30盏，室外弱电4050m，新建入户管道4200米、改造茶馆、小商店、供销合作社直销店综合用房578.1㎡，以及其余附属设施。
二、可行性：该村为整合村，涉及户数多，特别是2021年组建合作组织以来，群众对人居环境整治和住房质量提升上愿望较高，当地村民对改善居住条件和发展乡村经济往往有着强烈的愿望。村民积极参与将为项目建设减少阻力，保障项目顺利进行。
三、必要性：改善居住条件，当前强欧贡玛村的民房可能存在布局不合理、结构老化、功能不完善等问题，无法满足村民现代生活的需求。通过民房改造，可以为村民提供安全、舒适、功能齐全的居住环境，提升村民生活质量，这是关乎民生的重要举措。
四、管护主体：该项目后期的给排水等维护费用均由村集体经济承担。</t>
  </si>
  <si>
    <t xml:space="preserve">1.经济效益：该项目的建设，可带动180人就业，共计增收400余万元；
2.社会效益：改善公共环境，完善基础设施，为村民提供整洁舒适的人居环境，打造宜居美丽乡村，特别是基础设施的建设，能够切实改善农村生产生活条件，对拉动投资、扩大内需，优化公共资源配置、推动城乡发展一体化，对巩固脱贫效果、进一步巩固党在农村的执政基础，具有十分重要的意义，该项目的建设后受益130余户，500余人；
3.生态效益：项目建成后，能提高该村生态环境质量，村庄居住环境得到提升，改善居民的生活品质，同时提高居民的生态保护与生态经济的意识，实现生态资源开发与生态环境保护有机结合的目标。
</t>
  </si>
  <si>
    <t>申扎县马跃乡贝嘎村人居环境整治项目</t>
  </si>
  <si>
    <t>申扎县马跃乡4村</t>
  </si>
  <si>
    <t xml:space="preserve">一、建设内容：新建水井房及水泵房425.43平方米，新建混凝土硬化6758.97平方米，室外照明70盏，室外停车场硬化3860.50平方米，新建机井2个，土石方工程及总平给排水和电气工程。
二、可行性：贝嘎村位于317国道沿线色林错旁，也是西藏的地理中心，游客来往人数多，主要产业有餐饮店和住宿。目前房屋均为土木结构房，建筑外墙由当地沙土直接垒砌而成，未做房屋承重结构，常年风吹日晒雨淋，加之土坯房的自然老化，大部分建筑呈现破损、老旧的状态，建筑安全得不到很好的保障；同时部分道路未硬化：现有部分路面为土路，且很多户不能通车，路面严重硬化不足，交通环境差，同时在多风天气时，村内长期风沙漫天，整体影响游客的体验。
三：必要性：随着城市化进程的加快，一部分人渴望回归乡村，寻找新的生活和发展机会。贝嘎村的人居环境整治项目能够吸引这部分人群以及一些投资者的关注。其独特的农牧风光、民俗文化等资源，具有发展乡村旅游、特色农业等产业的潜力，能够满足市场对乡村特色产品和服务的需求。
四、管护主体：该项目后期的给排水等维护费用均由村集体经济承担。
</t>
  </si>
  <si>
    <t>1.经济效益：带动本地农牧民务工就业，增加务工收入，带动本地机械劳务收入，进而有效带动地方经济发展，巩固脱贫攻坚成果，项目建成惠及群众共计70余户400余人，发放劳务报酬350万。项目建设后，能有效带动村集体就业、餐饮、零售等相关产业发展，拉动国道317沿线客源，持续提升该村经济效益；
2.社会效益：有利于改善居民的幸福感和获得感。同时，该项目位于国道317沿线，是阿里大北线的必经之地，且自驾游途经此地，建成后能很好的对外展示党和国家实施乡村振兴战略成果；
3.生态效益：项目建成后，能提高该村生态环境质量，村庄居住环境得到提升，改善居民的生活品质，同时提高居民的生态保护与生态经济的意识，实现生态资源开发与生态环境保护有机结合的目标。</t>
  </si>
  <si>
    <t>申扎县雄梅镇色宗村人居环境整治项目</t>
  </si>
  <si>
    <t>申扎县雄梅镇1村</t>
  </si>
  <si>
    <t>一、建设内容：道路硬化53000.43㎡，截洪沟486.5m，给排水工程1318.98m，水厕74.05㎡，路灯21盏等。
二、可行性：该村位于雄梅镇所在地，也是国道562沿线和那曲前往申扎的必经之路，也是旅游沿线，目前该村的整体人居环境呈现脏乱差，基础设施不完善，商业区均为土坯房，影响整体城镇形象。
三：必要性：该项目的实施能够整体提升雄梅镇的形象，也有利于10个村的经营性收入的提升，不断提高群众参与就业的积极性、主动性，项目通过当地优势资源在满足市场需求、带动就业的同时，也为带动群众增收提高产业保障，该项目的实施将显著提高村民的生活质量，促进经济发展，改善生态环境，增强社会凝聚力，为乡村振兴和可持续发展提供强有力的保障。
四、管护主体：该项目后期的给排水等维护费用均由村集体经济承担。</t>
  </si>
  <si>
    <t>培训类（农牧民技能培训等）</t>
  </si>
  <si>
    <t>农牧民技能培训补助资金</t>
  </si>
  <si>
    <t>开展网络主播、保安员、保洁员、餐厅服务员、电子商务师、家政服务、平面设计、涂料工、挖掘机操作员、维修电工、创业培训等11个培训项目230人，促进就业100人。</t>
  </si>
  <si>
    <t>申扎县人社局</t>
  </si>
  <si>
    <t>1.经济效益：通过实施农牧民技能培训，实现就业增收。2.社会效益：提高农牧民专业技能，开阔思想，从而实现多渠道牧民就业，实现乡村振兴。</t>
  </si>
  <si>
    <t>九、色尼区</t>
  </si>
  <si>
    <t>色尼区</t>
  </si>
  <si>
    <t>色尼区油恰乡收购奶站建设项目</t>
  </si>
  <si>
    <t>油恰乡</t>
  </si>
  <si>
    <t>项目建设内容：新建1座收奶站，总建筑面积约75平方米，购置及安装收奶系统、CIP系统、移动收奶工具等附属设备设施。
必要性：油恰乡作为那曲市色尼区的一个纯牧业乡，牦牛存栏量约23000余头。目前该乡没有收奶站，牧户的牦牛鲜奶仅为牧户自制传统酥油、奶渣等产品之用，费时费力且牦牛鲜奶浪费较大，产品附加值低、牧户卖奶难，急需在该乡建设1座标准化的收奶站，将该乡的牦牛鲜奶集中收购至色尼区乳制品加工龙头企业作为原料使用。该奶站的建设，一是可解决该乡牧户卖奶难的问题，增加牧户收入，二是能够确保牦牛鲜奶的卫生和品质，为乳业加工龙头企业提供合格的原料，提高牦牛乳制品产品品质。可行性：1、经过前期调研油恰乡的牧户售卖牦牛鲜奶的意愿强烈，收购奶站建成后能够确保牦牛鲜奶的供应量。2、收购奶站到牦牛放养集中区交通便利，牧户挤奶后将牦牛鲜奶运输至奶站非常方便。3、收购奶站距离色尼区乳制品加工龙头企业的距离仅有100余公里，交通运输条件好，完全能够保证牦牛鲜奶的品质。</t>
  </si>
  <si>
    <t>经济效益：该项目投产后，所得税前财务内部收益率15.76%，所得税前财务净现值为148.00万元。所得税前投资回收期为6年。   
社会效益：本项目的实施增加了牧民群体的经济收入，提高牧民的生活水平，有利于推动牧民奔赴小康，对辐射带动周边地区的畜牧业经济和繁荣民族地区经济产生积极的作用。 地经济具有较大的促进作用。 推广以工代赈方式群众投工投劳，预计就业15人次。                                 
生态效益：本项目采用先进的乳品加工技术，生产加工过程中无废气及废渣；运行过程产生噪声较小；生产废水和生活污水排至原有污水处理系统，因此，项目生产污染对周围影响很小。</t>
  </si>
  <si>
    <t>可研评审阶段</t>
  </si>
  <si>
    <t>色尼区活畜交易市场建设示范项目</t>
  </si>
  <si>
    <t>项目建设内容：该项目占地面积约10000平方米，建设牛暂存圈、活畜交易棚、交易大厅、检验检疫室等建筑，购买及安装磅秤平台、给水系统、排水系统、粪便收集池、牛粪转运工具、检验检疫等设备设施。
项目建设必要性：那曲市作为全国五大牧区之一，西藏的北大门，目前没有正规的活畜交易中心，本项目的建设将填补这一空白，为那曲市提供一个标准化的活畜交易场所和平台，为广大牲畜交易者提供一个高效率、低成本且又安全的交易平台，同时实现牲畜的来源和去向追踪，加强牲畜防疫管控措施，降低病疫防空风险。综上所述，该项目的建设是十分必要的。
项目建设可行性：1、项目建设地点位于藏北草原核心区，牦牛、藏羊存栏量大。2、项目建设地点位于那曲市那曲镇，交通、电力、水源等基础条件较好。3、那曲市作为牦牛、藏羊集中区，且拥有娘亚牦牛、查吾拉牦牛等优良品种，交易需求量大。</t>
  </si>
  <si>
    <t>色尼区特色产业发展局</t>
  </si>
  <si>
    <t>经济效益：项目实施后，每年预计交易牦牛超过6000头以上，每头交易金额按8500元，预计每年交易金额达到5100万元，对当地经济具有较大的促进作用。                        社会效益：推广以工代赈方式群众投工投劳，预计就业50人次。        
生态效益：本项目在建设期以及运营期采取有效的污染物防治措施，能降低项目对环境影响，使其达到国家相应的标准要求。</t>
  </si>
  <si>
    <t>色尼区牦牛奶加工厂建设项目（一期）</t>
  </si>
  <si>
    <t>罗玛镇</t>
  </si>
  <si>
    <t>项目建设内容：该项目占地面积约10000平方米，建设生产车间、配套用房、污水处理池、消防水箱、变配电工程、能源管网、地磅及总图工程。
必要性：随着色尼区乳制品加工龙头企业产品市场的快速扩张，产品的产量和种类也不断增加，目前乳制品加工龙头企业的生产车间及配套设备设施已逐渐突显出不能满足产品生产的需要，加上国家2023版乳制品生产许可审查细则新的要求，急需建设该项目已满足新的要求。那曲市色尼区及周边牦牛资源极为丰富，是牧户最重要的生产生活资料，牦牛奶是当地牧户的主要收入来源之一，该项目的建设将加大对牧户牦牛鲜奶的收购量，对牧户的增收和提升食品质量安全意义重大。综上所述，该项目的建设十分必要。
可行性：1、项目周边有充足的牦牛鲜奶量，原料供应有保障。2、色尼区乳制品加工龙头企业拥有一批优秀的管理人才和技术人才，项目后期运营有人才保障。3、色尼区乳制品加工龙头企业的企业品牌形象已享誉区内外，产品市场渠道快速扩展，产品市场潜力较大。4、该项目建设地点交通、供水、供电等基础设施较为完善。</t>
  </si>
  <si>
    <t>经济效益：收购牧户和乡镇村经合组织牦牛鲜奶，增加其卖奶收入，提高牦牛乳产品附加值，增加收入。                       
社会效益：推广以工代赈方式群众投工投劳，预计就业150人次。    
生态效益：牦牛奶集中收购加工，减少零散加工对环境造成得压力，同时有利于优化牦牛畜种结构，减轻草原承载压力。</t>
  </si>
  <si>
    <t>色尼区绿色游牧帐篷</t>
  </si>
  <si>
    <t>项目建设内容：购买帐篷63座，按照2.5万元一顶标准，其中配置一体机直播卫星接受设备，户用光伏多功能视频播放器、光伏发电设备等。可行性：近几年，随着对强牧惠牧政策的提升，牧区基本公共公共服务能力的不断提升，农牧区建设取得了显著成绩。牧区基础设施依然薄弱，夏季放牧“游牧居民无定所”现象仍然突出。创建“游牧民帐篷工程”是新牧区建设理念、内容和生活水平的全面提升，是贯彻落实牧区的政策的实际步骤。必要性：通过依托各乡镇有实际需求的游牧民，享受该项目的游牧民可在全县率先实行“夏季游牧民居住质量提升”的目标，联合相关特色政策落实形成解决游牧民夏季居住问题，能够有效的提升色尼区游牧民生活水平政策实施推进。可以有效推进游牧民夏季居住建设步伐，改善群众的生产生活条件，促进当地群众参与推进牧民夏季居住的热情和积极性，大力改善夏季游牧居住环境。提高游牧民在游牧期间生活水平，特别是游牧民夏季游牧期间生命财产安全的社会效益。</t>
  </si>
  <si>
    <t>1. 提高游牧民生活质量：通过配备551座游牧帐篷，多功能视频播放器以及光伏发电设备，显著改善了游牧民的居住条件，使他们能够在恶劣天气中保持温暖与舒适，减少因寒冷或潮湿引起的健康问题。
2. 促进旅游业发展：改善后的游牧生活方式可以吸引更多游客前来体验传统游牧文化，从而带动当地旅游业的发展。
3. 节约能源成本：光伏发电设备的安装使得游牧家庭能够利用可再生能源满足日常电力需求。。
4. 环境保护：使用清洁能源（如太阳能）代替传统燃料可以减少温室气体排放，对抗气候变化做出贡献。同时，改善后的生活条件也有助于减少对自然资源的过度开采。</t>
  </si>
  <si>
    <t>采购类项目，非经营类项目</t>
  </si>
  <si>
    <t>色尼区牦牛肉风干厂提升项目</t>
  </si>
  <si>
    <t>项目建设内容：该项目原有的加工点上增加脱包间、解冻间、前处理、热加工、冷却间、内包装、外包装等加工功能间，配套化验室、库房、更衣室、清洗间、工具间、设备间等房间，所有房间的隔断、吊顶、给排水、照明、消防等，均符合肉制品加工生产许可审查要求。可行性：项目的实施符合相关产业发展政策要求，是推动当地牦牛肉加工行业持续快速健康发展的重要举措，符合我国国民经济可持续发展的战略目标。必要性：项目将带动当地就业，增加当地利税，促进当地经济发展，牦牛产业是那曲支柱产业之一，同时也是项目区特色产业，涉及草场种植、牦牛养殖、牦牛奶加工和市场消费等环节，发展牦牛肉产业可有效促进那曲市三产协同发展，对于推动乡村振兴具有重要的意义。</t>
  </si>
  <si>
    <t>经济效益：该项目实施后，预计年产牛肉干120吨，牛肉干按30万元/吨计算，年产值预计3600万元，预计利税540万元，预计利润180万元，具有较好的经济效益。                         社会效益：推广以工代赈方式群众投工投劳，预计就业12人次。项目实施后，将直接带动13人就业带动当地经济发展。                           
生态效益：本项目建设期与运营期，在生态环境方面发生社会稳定风险发生的概率较低，影响程度中等，单因素风险程度较小。</t>
  </si>
  <si>
    <t>实施方案阶段</t>
  </si>
  <si>
    <t>色尼区到户高寒棚圈建设项目</t>
  </si>
  <si>
    <t>项目建设内容：色尼区修建475座，面积100㎡，养殖到户高寒棚圈项目。可行性：提高牲畜质量，从而提高效益，增加群众收入，为当地牢保护群众的牦牛正常过冬，保证群众的牲畜资产免遭损失，通过群众投工投劳实现人畜分离等。必要性：畜牧业发展的重要基础设施，通过提供稳定的饲养环境，能够促进畜牧业的可持续发展，合理的棚圈设计和建设能够延长牲畜的使用寿命，减少环境因素导致的损失，从而提高畜牧业的生产效益。</t>
  </si>
  <si>
    <t>经济效益：畜牧产业作为当地的主要产业，也是当地居民的主要收入来源，本项目通过群众自建牛棚，能够为当地居民提供更加宽敞、整洁的养殖环境。该项目建成后。
社会效益：通过项目实施，夯实色尼区475户牲畜养殖的基础设施条件，当地牲畜暖棚质量将得到很大的改善，提高防抗灾能力、减少死亡率。
生态效益：项目的实施将有效改变牧区饲草料乱堆、牲畜粪污乱排、人畜混居等突出问题，实现了人畜分离，提高了生态效益。</t>
  </si>
  <si>
    <t>色尼区国家现代农业产业园区排水处理系统改造提升项目</t>
  </si>
  <si>
    <t>项目建设内容：新建钢塑复合管1200米，采购1辆粪车及附属设施。项目的可行性：原有的乳制品加工厂及生活污水不能排放到那曲河，该项目建设后有效解决乳制品加工厂及生活污水可回收利用必要性：符合生态环境相关政策，随着污水处理技术的不断进步和成本的降低，污水处理的经济可行性也在不断提高。</t>
  </si>
  <si>
    <t>经济效益：该项目的建设能够极大地改善当地群众的生活污水及乳制品加工厂污水预计为当地劳务用工发放劳务报酬12万元                                     
社会效益：推广以工代赈投工投劳人数达8人次。 
生态效益：该项目建设后有效解决乳制品加工厂及生活污水可回收利用，将灌溉到牧草约6000亩，不产生生态污染问题。</t>
  </si>
  <si>
    <t>色尼区那玛切乡卡索村和美乡村建设项目</t>
  </si>
  <si>
    <t>那玛切乡卡索村</t>
  </si>
  <si>
    <r>
      <rPr>
        <sz val="12"/>
        <rFont val="方正仿宋简体"/>
        <charset val="134"/>
      </rPr>
      <t>项目建设内容：一、村容村貌改造1#点（含车道1807.18㎡；透水混凝土人行道1395.74㎡；路基填方1760m</t>
    </r>
    <r>
      <rPr>
        <sz val="12"/>
        <rFont val="宋体"/>
        <charset val="134"/>
      </rPr>
      <t>³</t>
    </r>
    <r>
      <rPr>
        <sz val="12"/>
        <rFont val="方正仿宋简体"/>
        <charset val="134"/>
      </rPr>
      <t>；路基挖方500m</t>
    </r>
    <r>
      <rPr>
        <sz val="12"/>
        <rFont val="宋体"/>
        <charset val="134"/>
      </rPr>
      <t>³</t>
    </r>
    <r>
      <rPr>
        <sz val="12"/>
        <rFont val="方正仿宋简体"/>
        <charset val="134"/>
      </rPr>
      <t>；表土清除154.4m</t>
    </r>
    <r>
      <rPr>
        <sz val="12"/>
        <rFont val="宋体"/>
        <charset val="134"/>
      </rPr>
      <t>³</t>
    </r>
    <r>
      <rPr>
        <sz val="12"/>
        <rFont val="方正仿宋简体"/>
        <charset val="134"/>
      </rPr>
      <t>；1#雨水沟690米；2#雨水沟310米；交通工程一项；路灯10盏）；二、村容村貌改造2#点（含车道2460.52㎡；透水混凝土人行道2099.94㎡；路基填方1000m</t>
    </r>
    <r>
      <rPr>
        <sz val="12"/>
        <rFont val="宋体"/>
        <charset val="134"/>
      </rPr>
      <t>³</t>
    </r>
    <r>
      <rPr>
        <sz val="12"/>
        <rFont val="方正仿宋简体"/>
        <charset val="134"/>
      </rPr>
      <t>；路基挖方800m</t>
    </r>
    <r>
      <rPr>
        <sz val="12"/>
        <rFont val="宋体"/>
        <charset val="134"/>
      </rPr>
      <t>³</t>
    </r>
    <r>
      <rPr>
        <sz val="12"/>
        <rFont val="方正仿宋简体"/>
        <charset val="134"/>
      </rPr>
      <t>；表土清除654.4m</t>
    </r>
    <r>
      <rPr>
        <sz val="12"/>
        <rFont val="宋体"/>
        <charset val="134"/>
      </rPr>
      <t>³</t>
    </r>
    <r>
      <rPr>
        <sz val="12"/>
        <rFont val="方正仿宋简体"/>
        <charset val="134"/>
      </rPr>
      <t>；雨水沟1050米；污水管550米；交通工程一项；路灯10盏）；三、村容村貌改造3#点（含车道394.72㎡；透水混凝土人行道2099.94㎡；路基填方400m</t>
    </r>
    <r>
      <rPr>
        <sz val="12"/>
        <rFont val="宋体"/>
        <charset val="134"/>
      </rPr>
      <t>³</t>
    </r>
    <r>
      <rPr>
        <sz val="12"/>
        <rFont val="方正仿宋简体"/>
        <charset val="134"/>
      </rPr>
      <t>；路基挖方500m</t>
    </r>
    <r>
      <rPr>
        <sz val="12"/>
        <rFont val="宋体"/>
        <charset val="134"/>
      </rPr>
      <t>³</t>
    </r>
    <r>
      <rPr>
        <sz val="12"/>
        <rFont val="方正仿宋简体"/>
        <charset val="134"/>
      </rPr>
      <t>；表土清除450m</t>
    </r>
    <r>
      <rPr>
        <sz val="12"/>
        <rFont val="宋体"/>
        <charset val="134"/>
      </rPr>
      <t>³</t>
    </r>
    <r>
      <rPr>
        <sz val="12"/>
        <rFont val="方正仿宋简体"/>
        <charset val="134"/>
      </rPr>
      <t>；雨水沟184.46米；污水管95米；交通工程一项；路灯3盏）；四、附属工程（含硬化场地4088.33㎡；改建人行道4042㎡；排水沟382.55米；路灯10盏；污水沉淀池200m</t>
    </r>
    <r>
      <rPr>
        <sz val="12"/>
        <rFont val="宋体"/>
        <charset val="134"/>
      </rPr>
      <t>³</t>
    </r>
    <r>
      <rPr>
        <sz val="12"/>
        <rFont val="方正仿宋简体"/>
        <charset val="134"/>
      </rPr>
      <t>；污水集中排放点20项；改造路灯20盏；垃圾集中收集点8个；旱厕68㎡）；五、设备购置（含座凳30个；垃圾桶50个；村口导向1个）。可行性：村容村貌是乡村形象的重要体现，也是村民生活幸福感的重要来源。通过修建居民房楼梯、空地平整、增设太阳能路灯等措施，可以显著提升村庄的整体面貌，使环境更加整洁、美观，增强村民的归属感和自豪感，促进经济发展。基础设施的完善是乡村振兴的重要基础。必要性：通过本项目的实施，可以推动卡索村的基础设施建设迈上新台阶，为后续的产业发展、乡村旅游等提供有力支撑，促进农村经济社会的全面发展，实现乡村振兴的目标。</t>
    </r>
  </si>
  <si>
    <t xml:space="preserve">经济效益：带动本地农牧民务工就业，增加务工收入，带动本地机械劳务收入，进而有效带动地方经济发展项目建成惠及群众共计1162人。
社会效益：推广以工代赈方式群众投工投劳，预计就业150人次。
生态效益：项目建成后，能很好地改善卡索村提高该村生态环境质量，村庄居住环境得到提升，改善居民的生活品质，同时提高居民的生态保护与生态经济的意识，实现生态资源开发与生态环境保护有机结合的目标。
</t>
  </si>
  <si>
    <t>色尼区达前乡旁南村多来自然村桥梁工程</t>
  </si>
  <si>
    <t>达前乡旁南村</t>
  </si>
  <si>
    <t>项目建设内容：色尼区达前乡旁南村新建4-20米桥梁一座，色尼区达前乡干觉村那龙自然村至松孜自然村新建1-10米桥梁3座，包括桥梁上部结构、下部结构和附属工程、标志标牌等。                                                            可行性：1.促进经济发展：该项目的建设能够极大地改善当地牧民的出行条件，降低村民采挖虫草的运输成本，带动达前乡旁南村和干觉村畜产品运输、旅游等产业发展，从而提高牧民收入，推动村居经济繁荣，实现高原经济高质量发展。必要性：提升生活质量：该项目的建设建设有助于解决多来自然村交通不便的问题，方便群众出行，有助于减少交通事故的发生，保障群众出行安全。3：推动城乡一体化：该项目的建设有助于加强旁南村和干觉村与达前乡、色尼区间的联系，促进人员、物资的流动，推动城乡一体化发展。</t>
  </si>
  <si>
    <t>交通运输局</t>
  </si>
  <si>
    <r>
      <rPr>
        <sz val="12"/>
        <rFont val="方正仿宋简体"/>
        <charset val="134"/>
      </rPr>
      <t>经济效益：该项目的建设能够极大地改善当地牧民的出行条件，降低畜产品、虫草运输成本，促进畜产品、虫草市场化，增加目民收入，还能带动农村特色旅游的发展，为当地经济注入新的活力</t>
    </r>
    <r>
      <rPr>
        <sz val="12"/>
        <rFont val="Times New Roman"/>
        <charset val="134"/>
      </rPr>
      <t>‌</t>
    </r>
    <r>
      <rPr>
        <sz val="12"/>
        <rFont val="方正仿宋简体"/>
        <charset val="134"/>
      </rPr>
      <t>，带动当地群众、机械增收不低于96万元。                                      
社会效益：该桥梁项目的建设直接改善了居民的出行条件，提高了村民的出行便利性；其次，该桥梁项目的建设带动了沿线群众的增收致富，促进了当地经济的发展；最后，该桥梁项目的建设提升了群众幸福感，促进了城乡和谐发展。
生态效益：项目污染物产生量少，施工工期较短，对水环境、大气环境、声环境和生态环境的影响较小，项目建成后不产生生态污染问题。
可持续性：减少周边居民日常出行安全隐患，改善200余户1000余人出行。</t>
    </r>
  </si>
  <si>
    <t>色尼区龙头企业至那曲镇嘎庆村桥梁工程项目</t>
  </si>
  <si>
    <t>那曲镇
罗玛镇</t>
  </si>
  <si>
    <t>项目建设内容：主要为新建5-20米桥梁一座，包括桥梁上部结构、下部结构和附属工程、标志标牌等。
可行性：1.促进经济发展：该项目的建设有助于进一步加强色尼区龙头企业畜产品的运输条件，降低企业的运输成本，提高运输质量，降低畜产品在运输过程中产生的损耗，切实提高色尼区龙头企业的实际经济效益，实现高原经济高质量发展。必要性：提升出行质量：该项目的建设建设有助于减少交通事故的发生，保障畜产品运输人员与当期群众出行安全。3：推动城乡一体化：该项目的建设有助于加强龙头企业与当地村居、色尼区之间的联系，促进人员、物资的流动，推动城乡一体化发展</t>
  </si>
  <si>
    <t>经济效益：本项目建成后，将嘎尔德公司至那曲缩减25公里路程，很大程度减少嘎尔德运输成本，带动当地群众、机械增收不低于80万元。                                                                                社会效益：该桥梁项目的建设直接改善了嘎尔德公司运输成本，提高了村民的出行便利性，色尼区大部分群众送奶成本受益群众452户1368人。                                                                                                                                                               生态效益：项目污染物产生量少，施工工期较短，对水环境、大气环境、声环境和生态环境的影响较小，项目建成后不产生生态污染问题。</t>
  </si>
  <si>
    <t>色尼区罗玛镇达崩村达崩自然村桥梁工程项目</t>
  </si>
  <si>
    <t>项目建设内容：主要为新建2-16米和1-10米混凝土桥，桥梁宽度4.5米，包括桥梁上部结构、下部结构和附属工程、标志标牌等。可行性：1.促进经济发展：该项目的建设能够极大地改善当地牧民的出行条件，降低村民运输畜产品的运输成本，带动达崩村达崩自然村畜产品运输、旅游等产业发展，从而提高牧民收入，推动村居经济繁荣，实现高原经济高质量发展。必要性：提升生活质量：该项目的建设建设有助于解决达崩村达崩自然村交通不便的问题，方便群众出行，有助于减少交通事故的发生，保障群众出行安全。3：推动城乡一体化：该项目的建设有助于加强达崩村达崩自然村与罗马镇、色尼区间的联系，促进人员、物资的流动，推动城乡一体化发展。</t>
  </si>
  <si>
    <r>
      <rPr>
        <sz val="12"/>
        <rFont val="方正仿宋简体"/>
        <charset val="134"/>
      </rPr>
      <t>经济效益：该项目的建设能够极大地改善当地牧民的出行条件，促进畜产品增加目民收入</t>
    </r>
    <r>
      <rPr>
        <sz val="12"/>
        <rFont val="Times New Roman"/>
        <charset val="134"/>
      </rPr>
      <t>‌</t>
    </r>
    <r>
      <rPr>
        <sz val="12"/>
        <rFont val="方正仿宋简体"/>
        <charset val="134"/>
      </rPr>
      <t>，带动当地群众和机械增收不低于40万元。                                      
社会效益：该桥梁项目的建设直接改善了居民的出行条件，提高了村民的出行便利性；促进当地经济的发展；最后，该桥梁项目的建设提升了群众幸福感，促进了城乡和谐发展。
生态效益：项目污染物产生量少，施工工期较短，对水环境、大气环境、声环境和生态环境的影响较小，项目建成后不产生生态污染问题。
可持续性：减少周边居民日常出行安全隐患，预计惠及128余户684余人。</t>
    </r>
  </si>
  <si>
    <t>色尼区油恰乡色吉村那么切自然村桥梁工程项目</t>
  </si>
  <si>
    <t>项目建设内容：色尼区油恰乡色吉村那么切自然村新建一座1-16水泥桥，洛麦乡那布村嚓卡自然村新建一座1-16水泥桥，引道2公里，包括桥梁上部结构、下部结构和附属工程、标志标牌等。
可行性：1.促进经济发展：该项目的建设能够极大地改善当地牧民的出行条件，降低村民采挖虫草的运输成本，带动色吉村那么切自然村村畜产品运输、旅游等产业发展，从而提高牧民收入，推动村居经济繁荣，实现高原经济高质量发展。必要性：提升生活质量：该项目的建设建设有助于解决色吉村那么切自然村交通不便的问题，方便群众出行，有助于减少交通事故的发生，保障群众出行安全。3：推动城乡一体化：该项目的建设有助于加强色吉村那么切自然村与油恰乡、色尼区间的联系，促进人员、物资的流动，推动城乡一体化发展。</t>
  </si>
  <si>
    <r>
      <rPr>
        <sz val="12"/>
        <rFont val="方正仿宋简体"/>
        <charset val="134"/>
      </rPr>
      <t>经济效益：该项目的建设能够极大地改善当地牧民的出行条件，促进畜产品增加目民收入</t>
    </r>
    <r>
      <rPr>
        <sz val="12"/>
        <rFont val="Times New Roman"/>
        <charset val="134"/>
      </rPr>
      <t>‌</t>
    </r>
    <r>
      <rPr>
        <sz val="12"/>
        <rFont val="方正仿宋简体"/>
        <charset val="134"/>
      </rPr>
      <t>，带动当地群众和机械增收不低于40万元。                                      
社会效益：该桥梁项目的建设直接改善了居民的出行条件，提高了村民的出行便利性；促进当地经济的发展；最后，该桥梁项目的建设提升了群众幸福感，促进了城乡和谐发展。
生态效益：项目污染物产生量少，施工工期较短，对水环境、大气环境、声环境和生态环境的影响较小，项目建成后不产生生态污染问题。
可持续性：减少周边居民日常出行安全隐患，预计惠及86户436人。</t>
    </r>
  </si>
  <si>
    <t>色尼区那聂河桥梁建设项目</t>
  </si>
  <si>
    <t>那玛切乡</t>
  </si>
  <si>
    <t>项目建设内容：新建1-16米预应力混凝土空心板桥，上部结构采用预应力混凝土空心板，下部结构采用U型桥台，扩大基础，桥梁全长24.06米，桥梁宽度为净5.5+2×0.5米（防撞护栏）=6.5米。上游设置80米导流堤、引道工程及交通安全设施。可行性：1；该项目的建设，能够为居民的生活提供便利，有利于更好地履行实现高原经济高质量发展的重要任务，也是乡村发展的需要，对于充分利用生态以及土地资源，实现高原经济高质量发展具有重要意义必要性：提升生活质量：该项目的建设建设有助于解决那玛切乡交通不便的问题，方便群众出行，有助于减少交通事故的发生，保障群众出行安全。</t>
  </si>
  <si>
    <t>统战部（民族宗教事务局）</t>
  </si>
  <si>
    <r>
      <rPr>
        <sz val="12"/>
        <rFont val="方正仿宋简体"/>
        <charset val="134"/>
      </rPr>
      <t>经济效益：该项目的建设能够极大地改善当地牧民的出行条件，促进畜产品增加目民收入</t>
    </r>
    <r>
      <rPr>
        <sz val="12"/>
        <rFont val="Times New Roman"/>
        <charset val="134"/>
      </rPr>
      <t>‌</t>
    </r>
    <r>
      <rPr>
        <sz val="12"/>
        <rFont val="方正仿宋简体"/>
        <charset val="134"/>
      </rPr>
      <t>。                                      
社会效益：该桥梁项目的建设直接改善了居民生活提供便利，是实现高原经济高质量发展的重要任务，该桥梁项目的建设提升了群众幸福感，促进了城乡和谐发展。
生态效益：项目污染物产生量少，施工工期较短，对水环境、大气环境、声环境和生态环境的影响较小，项目建成后不产生生态污染问题。
可持续性：减少周边居民日常出行安全隐患，预计惠及232户1652人。</t>
    </r>
  </si>
  <si>
    <t>色尼区孔玛乡多雄村多雄自然村以工代赈桥梁建设项目</t>
  </si>
  <si>
    <t>孔玛乡</t>
  </si>
  <si>
    <t>项目建设内容：总体情况：本项目拟在孔玛乡多雄村多雄自然村新建1座水泥桥（桥跨布置及类型：3×13m预应力钢筋混凝土空心板简支梁，全长29.4m（含桥台）。桥面宽度：净4.5m+2×0.5m（防撞栏），路基路面工程153.31㎡及土石方工程。                    可行性：1.符合《西藏自治区关于在重点工程项目中大力实施以工代赈促进当地群众就业增收的实施方案》2.符合中共中央国务院《关于实现巩固拓展脱贫攻坚成果同乡村振兴有效衔接的意见》3.符合中共中央办公厅、国务院办公厅《乡村建设行动实施方案》加强乡村产业路、旅游路、资源路建设，促进农村公路与乡村产业深度融合发展。加强农村道路桥梁、临水临崖和切坡填方路段安全隐患排查治理。深入推进农村公路“安全生命防护工程”。                                                                                          必要性：1.巩固脱贫攻坚成果的需要，村域内群众收入极低、出行条件差，群众对建设基础设施的呼声和愿望极为迫切。只有进一步夯实村庄基础设施才能解决群众困难，带动农业、产业及各方面的发展，巩固脱贫攻坚成果，开拓致富新途径。2.能够满足当地村民生产生活通行需求的举措，孔玛乡多雄村多雄自然村现状无桥梁，无法满足人员及车辆通行需求，严重影响牧民群众通行，同时存在安全隐患。</t>
  </si>
  <si>
    <t>经济效益：预计带动孔玛乡多雄村多雄自然村劳务用工70人（每人工作45个工日），为当地劳务用工发放劳务报酬109.75万元，人均增收1.57万元。                                                                           社会效益：孔玛乡多雄村多雄自然村无桥梁，无法满足人员和车辆通行需求，严重影响牧民群众通行，同时存在安全隐患。本项目的实施能够解决村民的汽车通行需求，提高孔玛乡小型交通基础设施条件，提升交通便捷性及安全性。     生态效益：项目污染物产生量少，施工工期较短，对水环境、大气环境、声环境和生态环境的影响较小，项目建成后不产生生态污染问题。</t>
  </si>
  <si>
    <t>色尼区罗玛镇获汤村美当自然村水泥桥以工代赈项目</t>
  </si>
  <si>
    <t>项目建设内容：新建1座现浇钢筋混凝土实心板桥，桥梁全长16m，宽度4.5m（含防护栏），以及桥梁引道。项目的可行性与必要性：通过项目实施，可提高当地小型交通基础设施条件，提升交通通行能力、便捷性及安全性，促进以工代赈政策宣传，促进当地群众就业增收，为巩固乡村振兴成果打下坚实的基础，促进和谐社会稳定发展，都具有重要的现实意义和深远的历史意义。项目建设按照“能用人工的尽量不用机械，能用当地群众的尽量不用专业施工队伍”要求，可使项目区20人通过参与项目建设增加务工收入。项目为以工代赈示范工程实施和巩固脱贫攻坚成果、全面推进乡村振兴出经验、出效果，起到示范带动作用。因此，实施本项目切实可行、效益突出。</t>
  </si>
  <si>
    <t>发展和改革委员会（罗玛镇人民政府）</t>
  </si>
  <si>
    <t>经济效益：该项目的建设能够极大地改善当地牧民的出行条件，促进畜产品增加目民收入，同时能够带动当地群众的收入，预计为当地劳务用工发放劳务报酬45.45万元                                     
社会效益：该桥梁项目的建设直接改善了居民生活提供便利，是实现高原经济高质量发展的重要任务，该桥梁项目的建设提升了群众幸福感，促进了城乡和谐发展。
生态效益：项目污染物产生量少，施工工期较短，对水环境、大气环境、声环境和生态环境的影响较小，项目建成后不产生生态污染问题。
可持续性：减少周边居民日常出行安全隐患，预计惠及153户659人。</t>
  </si>
  <si>
    <t>色尼区油恰乡朗玛雪（5）村玛容格自然村和嘎角（7）村那布自然村新建水泥桥项目</t>
  </si>
  <si>
    <t>项目建设内容：本项目拟在油恰乡朗玛雪（5）村玛容格自然村原址重建1座现浇钢筋混凝土实心板桥，桥梁全长19.04m，桥梁孔跨布置为1×13m，桥梁宽5.5m（0.5m防撞墙+4.5m车行道+0.5m防撞墙）。另建设桥梁引道41.804米，引道路基宽度为3.5米，两侧各留出0.5米作为硬质路肩；引道将与河岸两侧的现有道路平滑对接。拟在油恰乡嘎角（7）村那布自然村原址重建1座现浇钢筋混凝土实心板桥，桥梁全长28.04m，桥梁孔跨布置为2×11m，桥梁宽5.5m（0.5m防撞墙+4.5m车行道+0.5m防撞墙）。另建设桥梁引道115.519米，引道路基宽度为3.5米，两侧各留出0.5米作为硬质路肩；引道将与河岸两侧的现有道路平滑对接。项目的可行性与必要性：2座桥梁建成年代已久，桥身承载力较弱，加之宽度有限，日常仅能满足行人及少量牲畜通行，无法满足车辆通行需求，严重影响牧民群众通行，同时存在安全隐患。因此该项目的实施解决村民通行需求，提高油恰乡小型交通基础设施条件，提升交通便捷性及安全性。</t>
  </si>
  <si>
    <t>发展和改革委员会（油恰乡人民政府）</t>
  </si>
  <si>
    <r>
      <rPr>
        <sz val="12"/>
        <rFont val="方正仿宋简体"/>
        <charset val="134"/>
      </rPr>
      <t>经济效益：该项目的建设能够极大地改善当地牧民的出行条件，降低畜产品、虫草运输成本，促进畜产品、虫草市场化，增加牧民收入，还能带动农村特色旅游的发展，为当地经济注入新的活力</t>
    </r>
    <r>
      <rPr>
        <sz val="12"/>
        <rFont val="Times New Roman"/>
        <charset val="134"/>
      </rPr>
      <t>‌</t>
    </r>
    <r>
      <rPr>
        <sz val="12"/>
        <rFont val="方正仿宋简体"/>
        <charset val="134"/>
      </rPr>
      <t>。                                      
社会效益：该桥梁项目的建设能够解决朗玛雪村313户1589人的出行安全，提高了村民的出行便利性；其次，本项目改善和提升群众生产生活条件，同时能够带动当地群众的收入，预计带动本地群众就业62人，为当地劳务用工发放劳务报酬117.47万元。最后，该桥梁项目的建设提升了群众幸福感，促进了城乡和谐发展。
生态效益：项目污染物产生量少，施工工期较短，对水环境、大气环境、声环境和生态环境的影响较小，项目建成后不产生生态污染问题。
可持续性：减少周边居民日常出行安全隐患，预计惠及313户1589人。</t>
    </r>
  </si>
  <si>
    <t>那曲市色尼区那曲镇9个自然村涵洞财政以工代赈项目</t>
  </si>
  <si>
    <t>项目建设内容：在那曲镇9个自然村新建涵洞27个，涵洞长4米，宽4米，其中玛庆村旁琼自然村3个、卓东自然村2个、杰嘎自然村1个、来西自然村1个、苦若村巴玛自然村3个、普玛自然村7个、聂那村旁聂那自然村3个、旁阿忠自然村4个、达嘎多村1个、达嘎普自然村1个、南丁自然村1个，及附属维修等.项目的可行性与必要性：该项目的建设，提升牧民的出行条件，完善县乡路网的重要基础；促进城乡统筹发展，推动那曲市色尼区建设的基本手段；促进县域经济发展，促进区域扶贫开发的重要举措；同时项目实施能带动当地农牧民就业；项目建设是消除交通瓶颈、保障安全通畅的需要；加快区域基础设施建设步伐的需要；全面建设社会主义新农村的需要。</t>
  </si>
  <si>
    <r>
      <rPr>
        <sz val="12"/>
        <rFont val="方正仿宋简体"/>
        <charset val="134"/>
      </rPr>
      <t>经济效益：该项目的建设能够解决那曲镇9个自然村270户810人出行安全改善和提升群众生产生活条件，降低畜产品运输成本，促进畜产品市场化，增加牧民收入，还能带动农村特色旅游的发展，为当地经济注入新的活力</t>
    </r>
    <r>
      <rPr>
        <sz val="12"/>
        <rFont val="Times New Roman"/>
        <charset val="134"/>
      </rPr>
      <t>‌</t>
    </r>
    <r>
      <rPr>
        <sz val="12"/>
        <rFont val="方正仿宋简体"/>
        <charset val="134"/>
      </rPr>
      <t>。                                      
社会效益：该桥梁项目的建设能够解决朗玛雪村313户1589人的出行安全，提高了村民的出行便利性；其次，本项目改善和提升群众生产生活条件，同时能够带动当地群众的收入，预计带动本地群众就业60人，为当地劳务用工发放劳务报酬143.7万元。最后，该桥梁项目的建设提升了群众幸福感，促进了城乡和谐发展。
生态效益：项目污染物产生量少，施工工期较短，对水环境、大气环境、声环境和生态环境的影响较小，项目建成后不产生生态污染问题。
可持续性：减少周边居民日常出行安全隐患，预计惠及9个自然村270户810人。常出行安全隐患，预计惠及9个自然村8900余人。</t>
    </r>
  </si>
  <si>
    <t>色尼区孔玛乡嘎堆巴热村玛确自然村以工代赈桥梁建设项目</t>
  </si>
  <si>
    <t>项目建设内容：拟在孔玛乡嘎堆巴热村玛确自然村新建1座水泥桥（桥跨布置及类型：1×10m预应力钢筋混凝土空心板简支梁，全长11.4m（含桥台）。桥面宽度：净4.5m+2×0.5m（防撞栏）），路基路面工程765.05㎡及土石方工程。项目的可行性与必要性：一是经初步摸底，有意愿参与本项目建设的当地农村劳动力共15户30人，其中，脱贫人口7户7人、易返贫致贫监测对象0户0人、易地搬迁脱贫人口2户2人、其他低收入人口2户3人。本项目的实施能够有效解决当地富余农村劳动力就地就近就业难题，助力当地农村低收入人口增收致富。二是孔玛乡多雄村多雄自然村现状无桥梁。无法满足人员车辆通行需求，严重影响牧民群众通行，同时存在安全隐患。因此需要新建1座水泥桥，解决村民通行需求，提高孔玛乡小型交通基础设施条件，提升交通便捷性及安全性。三是项目建设不仅直接改善了当地村民的生产生活条件，提高了农村公共服务水平，还促进了农村产业的优化升级和多元化发展，为当地村民创造了更多的就业机会。</t>
  </si>
  <si>
    <t>发展和改革委员会（孔玛乡人民政府）</t>
  </si>
  <si>
    <r>
      <rPr>
        <sz val="12"/>
        <rFont val="方正仿宋简体"/>
        <charset val="134"/>
      </rPr>
      <t>经济效益：该项目的建设能够极大地改善当地牧民的出行条件，降低畜产品、虫草运输成本，促进畜产品、虫草市场化，增加牧民收入，还能带动农村特色旅游的发展，为当地经济注入新的活力</t>
    </r>
    <r>
      <rPr>
        <sz val="12"/>
        <rFont val="Times New Roman"/>
        <charset val="134"/>
      </rPr>
      <t>‌</t>
    </r>
    <r>
      <rPr>
        <sz val="12"/>
        <rFont val="方正仿宋简体"/>
        <charset val="134"/>
      </rPr>
      <t>。                                      
社会效益：该桥梁项目的建设能够解决嘎堆巴热村玛确自然村42户 208人的出行安全，提高了村民的出行便利性；其次，本项目改善和提升群众生产生活条件，同时能够带动当地群众的收入，预计带动本地群众就业30人，为当地劳务用工发放劳务报酬53.44万元。最后，该桥梁项目的建设提升了群众幸福感，促进了城乡和谐发展。
生态效益：项目污染物产生量少，施工工期较短，对水环境、大气环境、声环境和生态环境的影响较小，项目建成后不产生生态污染问题。
可持续性：减少周边居民日常出行安全隐患，预计惠及户42户 208人。</t>
    </r>
  </si>
  <si>
    <t>色尼区高质量农村供水维修提升项目</t>
  </si>
  <si>
    <t>色尼区12个乡镇</t>
  </si>
  <si>
    <t>项目建设内容：季节性缺水32处（加深水井深度安装光伏抽水设备）、设备损坏8处（更换损坏电瓶、逆变器等）、水质问题49处（采用国电安装净化设备），其他问题17处（安装井房等）建设可行性必要性：加快消除城乡差别，促进全社会协调发展，居民用水量大小、供水水质标准以及安全卫生饮水的普及率在一定程度上已成为衡量一个国家和地区文明先进程度的重要标志之一，实施该项目促进农村经济发展、改善群众生活和健康水平的需要。可行性：具有良好的政策基础，具有极好群众基础，水源保障的可行性。</t>
  </si>
  <si>
    <t>项目实施后覆盖12个乡镇受益群众1288户7194人。</t>
  </si>
  <si>
    <t>色尼区达前乡路堆村人居环境建设项目</t>
  </si>
  <si>
    <t>达前乡</t>
  </si>
  <si>
    <t>项目建设内容：1.基础设施改造工程：①场地硬化29323㎡（其中：曲龙自然村道路硬化9000㎡,晓热自然村硬化路面12250㎡,居民聚居区317国道北侧商铺南侧场地硬化4396㎡，干觉自然村317国道北侧乡政府至公路养护段之间场地硬化3077㎡，荣玛自然村道路硬化600㎡）；②安装太阳能照明路灯30盏（其中：曲龙自然村10盏，居民聚居区15盏，干觉自然村5盏），修复居民聚居区原有路灯10盏；③修建陡坡防护1184m（其中：曲龙自然村970m平均高度约1m，荣玛自然村214米平均高度约2米）；④新建道路安全防护措施1800m（其中曲龙自然村850m，路堆村5村740m，干觉自然村210m）。
2.给水工程：提升现有水源点3处，新建180立方米蓄水池1座，水源净化设备3套（含太阳能发电及储能设施），新建阳光房2座（建成2处集中供水点）；新建给水管道4.9公里。
3.环卫工程：新建60平方米旱厕2座，改造60平方米厕所1座。制定村规民约并张贴公示，树立乡村道德标杆，让群众在耳濡目染、潜移默化中受到教育和浸润，引导居民自觉遵守社会公德、职业道德、家庭美德等，形成良好的乡村风尚。 项目的可行性：本村基础设施条件相对较差，村内原有道路已破损、部分为土路，为确保农牧民出行方面，改善人居环境，提升村容村貌。项目的实施，是巩固脱贫成果的关键一环，有利于乡村振兴工作目标的实现。必要性：项目的实施，不仅能够切实改善农牧民群众的生产、生活条件和人居环境，有利于带动村内稳固全面小康成果。积极引导当地群众参与项目建设，增加农牧民转移收入。切实增强农牧民获得感、幸福感、安全感。</t>
  </si>
  <si>
    <t xml:space="preserve">经济效益：带动本地农牧民务工就业，增加务工收入，带动本地机械劳务收入，进而有效带动地方经济发展，巩固脱贫攻坚成果，项目建成惠及群众共计150户598人，发放劳务报酬280万。项目建设后，能有效带动路堆村就业、餐饮、零售等相关产业发展，拉动国道317沿线客源，持续提升该村经济效益。
社会效益：项目建成后，可补充完善色尼区达前乡路堆村的基础设施及村容村貌，有利于进一步提高达前乡路堆150户598人的人居环境，改善居民的幸福感和获得感。同时，该项目位于国道317沿线，是比如县、索县、巴青县通往那曲市的必经之地，且驾车从拉萨往返昌都的人员多选择途经此地，建成后能很好的对外展示党和国家实施乡村振兴战略成果。
生态效益：项目建成后，能很好地改善路堆村“晴天一身土、雨天一身泥”“风吹垃圾满天飞”“人畜共处，粪便满地”的现实问题，提高该村生态环境质量，村庄居住环境得到提升，改善居民的生活品质，同时提高居民的生态保护与生态经济的意识，实现生态资源开发与生态环境保护有机结合的目标。
</t>
  </si>
  <si>
    <t>色尼区油恰乡东热龙村人居环境建设项目</t>
  </si>
  <si>
    <t>油恰乡热龙村</t>
  </si>
  <si>
    <t>项目建设内容：新建旱厕两座，建筑面积分别为52.8㎡；公厕改造一座50.46㎡，垃圾堆放点改造213.36m的垃圾分隔围栏+网子；附属类：新建水泥道路3114.13㎡、新建沥青道路607.87㎡、新建场地硬化8924.99㎡、场地平整13566.97㎡、饮水工程1项含1300m管网水池等、新建太阳能路灯40盏以及其他附属设施等
可行性：基础设施的改善直接关系到村民的生活质量，因此村民对项目的接受度和支持度较高，有利于项目的推进。
必要性：改善村民出行条件：当前，部分入户门口仍为土路，不仅雨天泥泞不堪，影响村民日常出行，还可能因积水及雨水倒灌导致房屋受损，威胁村民居住安全。新建到户硬化道路，能够有效解决这一问题，确保村民在恶劣天气下也能顺畅出行，提高生活便利性。提升村容村貌：村容村貌是乡村形象的重要体现，也是村民生活幸福感的重要来源。通过修建居民房楼梯、空地平整、增设太阳能路灯等措施，可以显著提升村庄的整体面貌，使环境更加整洁、美观，增强村民的归属感和自豪感，同时也有利于吸引外来投资和旅游观光，促进经济发展。改善公共卫生条件：新建公厕和修建水源地蓄水池及给水管道，是改善农村公共卫生条件的重要举措。公厕的建设能够解决村民如厕难的问题，减少随地大小便现象，提升村庄卫生水平；而水源地蓄水池和给水管道的修建，则能确保村民饮用水的安全卫生，减少因水源污染引发的疾病，保障村民身体健康。提高村民生活质量：项目的实施还包括增加交通安全指示牌等附属设施，这有助于提升村庄的道路交通安全水平，减少交通事故的发生，保障村民的生命财产安全。同时，太阳能路灯的安装还能为夜间出行提供便利，增加村民的安全感。促进乡村振兴：基础设施的完善是乡村振兴的重要基础。通过本项目的实施，可以推动东热龙村的基础设施建设迈上新台阶，为后续的产业发展、乡村旅游等提供有力支撑，促进农村经济社会的全面发展，实现乡村振兴的目标。</t>
  </si>
  <si>
    <t>社会效益:
推广以工代赈方式群众投工投劳，预计就业80人次。   
经济效益；增加就业机会：项目的实施将创造大量的就业机会，为当地村民提供稳定的收入来源。
2）提高土地价值：基础设施的完善将提升周边土地的价值，为未来的土地开发和利用创造更好的条件。
生态效益：
1）减少环境污染：公厕的建设将有效减少粪便对环境的污染，保护生态环境。
2）促进生态恢复：道路硬化等基础设施的改善将减少因水土流失等自然因素对生态环境的破坏，促进生态恢复和保护。
可持续性：
1）长期效益显著：基础设施的改善将带来长期的社会、经济和生态效益，为乡村的可持续发展奠定坚实基础。
2）村民参与度高：项目的实施需要村民的广泛参与和支持，这将增强村民对项目的认同感和责任感。</t>
  </si>
  <si>
    <t>罗玛镇姆才村人居环境建设项目</t>
  </si>
  <si>
    <t>罗玛镇姆才村</t>
  </si>
  <si>
    <t>项目建设内容：新建公厕2座，一座建筑面积为52.8㎡，另一座建筑面积为105.6㎡；新建沥青道路4条总面积为19765.51㎡，以及相关的路缘石、人行道、道路雨水工程等；农贸市场改造，面积分别为1#楼190.17㎡、2#楼163.67㎡、公厕改造28.7㎡；附属类：新建3m宽混凝土入户路569.84㎡、20厚C25混凝土场地硬化6216.63㎡、太阳能路灯45盏、现有水泥道路提升改造2766.49㎡、姆才村入户路3500㎡、现有道路增设雨水工程1973.47m、四分类垃圾桶购置50个、所有道路的交安工程1项等其他附属设施。
可行性：政策支持：西藏地区的基础设施建设一直受到国家及地方政府的重视和支持，特别是针对农村地区的扶贫和基础设施改善项目，有明确的政策导向和资金扶持。技术可行：道路硬化、旱厕建设、太阳能路灯安装等）社会接受度高：基础设施的改善直接关系到广大农牧民群众直接利益，该项目建设有效提升群众的生活质量，因此村民对该项目的接收度和支持度较高，有利于项目的推进。
必要性：1改善村民出行条件：当前，部分入户门口仍为土路，雨天泥泞不堪，影响村民日常出行。新建到户硬化道路，能够有效解决这一问题，确保村民在恶劣天气下也能顺畅出行，提高生活便利性。
2提升村容村貌：村容村貌是乡村形象的重要体现，也是村民生活幸福感的重要来源。通过修建人行道+车行道、支路硬化、增设太阳能路灯等措施，可以显著提升村庄的整体面貌，使环境更加整洁、美观，增强村民的归属感和自豪感，同时也有利于吸引外来投资和旅游观光，促进经济发展。3改善公共卫生条件：新建公厕，是改善农村公共卫生条件的重要举措。公厕的建设能够解决村民如厕难的问题，减少随地大小便现象，提升村庄卫生水平。
4促进乡村振兴：基础设施的完善是乡村振兴的重要基础。通过本项目的实施，可以推动地姆才村的基础设施建设迈上新台阶，为后续的产业发展、乡村旅游等提供有力支撑，促进农村经济社会的全面发展，实现乡村振兴的目标。</t>
  </si>
  <si>
    <t>社会效益:
推广以工代赈方式群众投工投劳，预计就业130人次。   
社会效益：该项目实施过后姆才村、镇易地搬迁点群众共计191户777余人受益，对农牧民群众生活方式、村容村貌都会得到一个根本的提升，有效解决农村长期以来存在的脏乱差局面。经济效益:一是项目的实施将创造大量的就业机会，为当地村民提供稳定的收入来源。二是基础设施的完善将提升周边土地的价值，为未来的土地开发和利用创造更好的条件。
生态效益:一是旱厕和垃圾收集站的建设将有效减少垃圾和粪便对环境的污染，保护生态环境。二是道路硬化等基础设施的改善将减少因水土流失等自然因素对生态环境的破坏，促进生态恢复和保护。</t>
  </si>
  <si>
    <t>培训类</t>
  </si>
  <si>
    <t>色尼区村集体经济管理人员、财会人员培训项目</t>
  </si>
  <si>
    <t>12个乡镇</t>
  </si>
  <si>
    <r>
      <rPr>
        <sz val="12"/>
        <rFont val="方正仿宋简体"/>
        <charset val="134"/>
      </rPr>
      <t>项目建设内容：采用理论讲解、案例分析、经验交流、村集体经济合作组织、村级财务管理人员等等多种形式进行；邀请具有丰富经验财务管理专家或者财务专业人员进行授课，培训对象预计102人。可行性：近年来，国家对农牧区工作的重视和投入程度不断加大，村居财务管理的任务也越来越重，管理也越来越规范。这为开展村集体经济财务培训提供了政策支持和背景</t>
    </r>
    <r>
      <rPr>
        <sz val="12"/>
        <rFont val="Times New Roman"/>
        <charset val="134"/>
      </rPr>
      <t>‌</t>
    </r>
    <r>
      <rPr>
        <sz val="12"/>
        <rFont val="方正仿宋简体"/>
        <charset val="134"/>
      </rPr>
      <t>培训内容和形式多样化，培训内容紧扣基层实际，重点突出，生动丰富，涵盖了财务管理的新方式、新方法，以及《农村集体“三资”管理办法》和《农村集体经济组织会计制度》等内容。培训形式多样，包括专题培训、现场解答等，能够有效提升财务人员的专业能力和工作效率必要性：提升财务管理水平</t>
    </r>
    <r>
      <rPr>
        <sz val="12"/>
        <rFont val="Times New Roman"/>
        <charset val="134"/>
      </rPr>
      <t>‌</t>
    </r>
    <r>
      <rPr>
        <sz val="12"/>
        <rFont val="方正仿宋简体"/>
        <charset val="134"/>
      </rPr>
      <t>通过培训，村级财务管理人员能够更好地掌握财务管理的新方式、新方法，提升自身素质和业务水平，推进村级财务工作规范、健康发展，保障“三资”管理高效</t>
    </r>
    <r>
      <rPr>
        <sz val="12"/>
        <rFont val="Times New Roman"/>
        <charset val="134"/>
      </rPr>
      <t>‌</t>
    </r>
    <r>
      <rPr>
        <sz val="12"/>
        <rFont val="方正仿宋简体"/>
        <charset val="134"/>
      </rPr>
      <t>：财务管理是村居工作的重要组成部分，关系村社经济健康发展，关系群众切身利益。通过培训，能够帮助财务人员掌握报账流程，提高工作效率，确保农村集体资产的安全、完整和高效利用</t>
    </r>
    <r>
      <rPr>
        <sz val="12"/>
        <rFont val="Times New Roman"/>
        <charset val="134"/>
      </rPr>
      <t>‌</t>
    </r>
  </si>
  <si>
    <t>1.经济效益：通过实施农牧民培训，覆盖群众达102人，实现增收。
2.社会效益：提高农牧民专业技能，开阔思想，从而实现多渠道牧民就业。</t>
  </si>
  <si>
    <t>实施方案评审阶段</t>
  </si>
  <si>
    <t>色尼区“乡村振兴、那曲奋进”和双工奋进队培训项目</t>
  </si>
  <si>
    <t>项目建设内容：一是计划色尼区政法委、宣传部通过双工奋进培训、“乡村振兴、那曲奋进”培训共计培训人数达921人，其中180万元用于双工奋进培训，培训人数达275人，主要培训内容为物业、家政、民族手工、水电维修、挖掘机、计算机、建筑工、厨师等。二是167.6万元用于“乡村振兴、那曲奋进”培训，培训人数达646人次，主要培训内容为国家通用语言文字演讲、骑马射击、藏餐厨艺、生产技能等培训。可行性：加强农牧区培训有助于农牧民提高日常技能，通过双工奋进和“乡村振兴那曲奋进的”培训农牧民可以了解最新的民族手工、水电维修、挖掘机操作、厨师等提高自身的技能水平，在农牧区生产中发挥很大作用。必要性：培训可以拓宽农牧民群众的就业渠道，随着农牧区经济的发展和城乡一体化的推进，农牧区就业需求不断增减，通过培训农牧民学习到各种技能，为农牧民提供了更多就业机会，有助于解决农牧区就业问题。</t>
  </si>
  <si>
    <t>宣传部
政法委</t>
  </si>
  <si>
    <t>1.经济效益：通过实施农牧民培训，覆盖群众达921人，实现增收。
2.社会效益：提高农牧民专业技能，开阔思想，从而实现多渠道牧民就业。</t>
  </si>
  <si>
    <t>色尼区树立农牧民新风貌“甲子项”“光明榜”推广运用建设项目</t>
  </si>
  <si>
    <t>项目建设内容：在12个乡镇146个村居实施“积分制”管理，为每个村居配备2万元，设置积分超市、垃圾回收站等，通过奖励促进环境美化。
可行性：通过实施该项目，让乡村治理工作可量化、有抓手，将乡村治理由“村里事”变成“家家事”，由“任务命令”转为“激励引导”，引导村民成为乡村治理的主要参与者、最大受益者和最终评判者。必要性：色尼区乡镇推广运用积分制、积分超市、人居环境、村规明约、乡风文明参与各类活动等项目。评定分值按分值施以物质奖励、荣誉奖励等。</t>
  </si>
  <si>
    <t>宣传部</t>
  </si>
  <si>
    <t>通过实施该项目，让乡村治理工作可量化、有抓手，将乡村治理由“村里事”变成“家家事”，由“任务命令”转为“激励引导”，引导村民成为乡村治理的主要参与者、最大受益者和最终评判者。色尼区乡镇推广运用积分制、积分超市、人居环境、村规明约、乡风文明参与各类活动等项目。评定分值按分值施以物质奖励、荣誉奖励等。</t>
  </si>
  <si>
    <t>色尼区小额信贷项目</t>
  </si>
  <si>
    <t>偿还小额信贷贴息</t>
  </si>
  <si>
    <t>十、班戈县</t>
  </si>
  <si>
    <t>班戈县</t>
  </si>
  <si>
    <t>德庆镇亚零村母牛采购项目</t>
  </si>
  <si>
    <t>德庆镇亚零村</t>
  </si>
  <si>
    <t>项目总投资共计216万元，其中
1.采购母牛7-8岁母牛240头，每头母牛9000元，计216万元；
可行性、必要性：一是因德庆镇亚零村地处念青唐拉国家级生态保护红线区内，所以除养殖类项目外，其余项目申报审批程序较为繁琐；二是目前我村剩余载畜量中还能养殖160头牦牛，同时今年在租借南木林普乡普村的草场租赁合同中能容纳80头牦牛的载畜量；三是亚零村地处尼木县和南木林县交界，且亚零村生产出的酥油、拉拉更是有着干净鲜美的特点。为此建设该项目后，我村要向尼木县和南木林县加大牲畜出栏力度，提供鲜美可口的肉产品外，还将加大提高优质奶制品的出售力度，不仅拓宽市场，还能让广大消费者切实享受到高原绿色纯天然的优质奶制品。联农带农情况：项目建成后带动辐射村集体成员组织79户452人，就近就地就业10人左右，每人每年增加收入4000元左右，年底村集体经济组织实现至少增收11万元.</t>
  </si>
  <si>
    <t>班戈县农业农村和科技局</t>
  </si>
  <si>
    <t>项目建成后带动村集体成员组织79户452人，就近就地就业10人左右，每人每年增加收入4000元左右，年底村集体经济组织实现至少增收11万元.</t>
  </si>
  <si>
    <t>完成方案</t>
  </si>
  <si>
    <t>新吉乡诺地村和美乡村建设项目</t>
  </si>
  <si>
    <t>班戈县新吉乡诺地村</t>
  </si>
  <si>
    <t>新建1#风干肉房一栋，建筑面积204.82平方米；
新建2#牲畜棚圈五坐，建筑面积共1011.00平方米，每栋牲畜棚圈202.20平方米；
新建3#增收点一栋，建筑面积1126.42平方米；
新建4#旱厕两栋，每栋建筑面积30.16平方米，共60.32平方米；
新建5#取水房两栋，每栋建筑面积31.90平方米，共63.80平方米；
新建6#垃圾收集点四栋，每栋建筑面积32.86平方米，共131.44平方米；
室外附属工程包括村内硬化20908.31平方米；村内人行道5760平方米；太阳能路灯80盏；及室外给排水工程、场地土石方工程等。
其他设备采购包括：1#风干肉房配套设备1项（真空包装机、切肉机、不锈钢操作台等）；2#牲畜棚圈配套设备1项（小斗车、不锈钢食槽、不锈钢水槽等）。</t>
  </si>
  <si>
    <t>经济效益：发展特色牧业产业。利用乡村的自然资源和文化特色，发展牧业、乡村旅游等特色产业，增加农民收入。                                社会效益：提升居民生活品质，改善农村居住环境，为村民提供整洁、美观、舒适的生活空间。道路更加平整，垃圾得到有效处理，村庄更加宜人。生态效益：加强生态保护。建设生态湿地、保护牧区的自然生态系统，提高生态环境质量。</t>
  </si>
  <si>
    <t>已招标</t>
  </si>
  <si>
    <t>班戈县钢架桥建设项目</t>
  </si>
  <si>
    <t>德庆镇、新吉乡。</t>
  </si>
  <si>
    <t>修建5处钢架桥。                                                                   可行性，必要性：通过该项目实施，能够有效解决每年雨季游牧人畜通行难，减少因小畜被水淹死等安全隐患，提高牧业生产效益。社会效益：通过该项目实施，能够为1026户4337人，其中脱贫户418户1758人的游牧提供安全生产。
必要性，保障了牧民和牲畜的出行安全。避免在过河时发生意外，有利于牧区的生产活动。方便牲畜转场、运输物资等，提高生产效率。</t>
  </si>
  <si>
    <t>通过该项目实施，能够有效解决每年雨季游牧人畜通行难，减少因小畜被水淹死等安全隐患，提高牧业生产效益。社会效益：通过该项目实施，能够为1026户4337人，其中脱贫户418户1758人的游牧提供安全生产。</t>
  </si>
  <si>
    <t>班戈县门当乡宗隆村加前二组水泥桥建设项目</t>
  </si>
  <si>
    <t>门当乡宗龙村</t>
  </si>
  <si>
    <t>新建长30m宽6m水泥桥，                                                             项目可性，必要性：荣曲藏布河流是该村通往游牧点必经之路及6个行政村通往G317道路的便捷道路，但该河流在雨季阶段水位会比平时上涨几倍，导致过往的群众和牲畜无法通行，必须绕道行走70多公里，不仅给广大牧民群众带来很大的不便，也给群众出行安全带来风险隐患。</t>
  </si>
  <si>
    <t>班戈县民委</t>
  </si>
  <si>
    <t>通过该项目的实施，能够改善群众行路难的状况，能够消除群众绕道行走或涉水渡河现象，能够进一步保障群众的人身安全和财产安全，为群众的日常出行提供新的便捷道路，尤其是对于被河流分隔的区域群众，方便其通勤、上学、就医等，提高生活质量，使该桥真正成为“便民桥”“连心桥”。</t>
  </si>
  <si>
    <t>班戈县2025年农村饮水综合提升项目</t>
  </si>
  <si>
    <t>普保镇、门当乡、马前乡、佳琼镇、北拉镇、青龙乡、尼玛乡、保吉乡、德庆镇、新吉乡。</t>
  </si>
  <si>
    <t>对班戈县10个乡镇农饮水井603处点位进行综合提升。                                   可行性，必要性：通过此次项目的提升改造，使班戈县农饮基础设施得到改善，使2666户10559人受益。</t>
  </si>
  <si>
    <t>班戈县水利局</t>
  </si>
  <si>
    <t>通过实施农村饮水综合提升项目，群众能够获得更加安全、卫生的饮用水，从而显著提高他们的生活质量。干净的饮用水有助于减少因饮水不洁引起的疾病，保障居民的健康。通过实施农村饮水综合提升项目，可以有效保护和合理利用水资源，减少因饮水不洁导致的水资源污染。这有助于维护牧区生态环境，促进水资源的可持续利用。同时大大改善农牧民群众饮水安全和牲畜饮水保障，提高每年出栏率，达到增收的目的。</t>
  </si>
  <si>
    <t>编制实施方案</t>
  </si>
  <si>
    <t>尼玛乡尼德村巩固提升建设项目</t>
  </si>
  <si>
    <t>尼德村</t>
  </si>
  <si>
    <t>村容村貌整治、村内道路建设9公里、安装太阳能路灯80盏；新建垃圾收集池3坐、购置垃圾清运车2辆；购置安装分类垃圾桶20左右；建设公共厕所2座；自然组垃圾收集池；主街道建设人行道彩砖铺装和给排水主管网；新建改造街道两边线路线杆等。                          可行性，必要性：当前该村村村内存在垃圾随意丢弃、人畜粪便随地，道路泥泞、公共卫生设施匮乏等诸多问题，恶劣的居住环境不仅影响村民的日常生活舒适度，还容易滋生各类病菌，引发疾病传播，对村民的身体健康构成威胁。通过实施居住环境提升项目，建设干净整洁的道路、完善的污水垃圾处理系统、配套舒适的公共休闲空间等，能够极大地改善村民的居住条件，提升生活质量，让村民享受到与城市居民相近的生活环境。</t>
  </si>
  <si>
    <t>通过实施该项目，一是我乡尼德村实现城镇化，缩小城乡差距；二是产业结构不断优化；三是乡村基础设施建设得到了有效改善，从而提高群众生活质量；四是随着302省道的游客不断增加，使群众提高经济收入；五是该项目符合乡村振兴5大振兴的“生态振兴”（生态宜居），具有良好的政策背景以及可行性，项目建成后完全实现垃圾乱堆放、乱、差等现象，提高群众的环保意识。</t>
  </si>
  <si>
    <t>可研阶段</t>
  </si>
  <si>
    <t>新吉乡羌都村人居环境整治项目</t>
  </si>
  <si>
    <t>新吉乡羌都村</t>
  </si>
  <si>
    <t>道路硬化6公里及涵洞57米、路灯80盏、垃圾收集池3坐和垃圾桶25个、公共厕所2坐、棚圈5坐、水井等人均整治类项目。</t>
  </si>
  <si>
    <t>经济效益上，良好的环境能吸引投资，促进乡村产业发展，增加群众收入。同时，整治后的基础设施可降低生产生活成本。
社会效益，提升群众生活品质和幸福感，促进社会和谐稳定。
生态效益方面，减少污染，保护生态，实现乡村可持续发展。通过各项项目建设内容等措施，改善水质和空气质量。</t>
  </si>
  <si>
    <t>班戈县普保镇一居委会人居环境整治项目</t>
  </si>
  <si>
    <t>普保镇一居委会</t>
  </si>
  <si>
    <t>一居委会205户建设上下水，基础设施等。                                              可行性、必要性：随着班戈县城市化进程的加速和人口的不断增长，建设上下水系统的可行性和必要性显得尤为重要。上下水系统包括供水系统和排水系统，是城市基础设施的重要组成部分，关系到居民的生活质量和城市的可持续发展。从供水系统的角度来看，建设一个高效、可靠的供水系统是保障居民日常用水需求的前提。随着科技的进步，传统的供水方式已经不能满足现代社会的需求。排水系统的建设同样重要。一个完善的排水系统能够有效处理生活污水防止污染扩散，保护环境。随着环保意识的增强，重视雨水和污水的分流处理，以减少对自然水体的污染。此外，一居委是易受灾村居，雨季和雪季多次出现自然灾害，村民安全出行得不到保障。</t>
  </si>
  <si>
    <t>建设上下水系统具有显著的社会经济效益。完善的上下水系统能够提升一居委居民的生活质量，促进公共卫生事业的发展。同时，它还能吸引更多的投资，推动经济的繁荣。特别是在班戈县发展的趋势下，建设上下水系统是实现城市现代化的重要标志之一。</t>
  </si>
  <si>
    <t>德庆镇那高查居委巩固提升补短板项目</t>
  </si>
  <si>
    <t>德庆镇那高查居委会</t>
  </si>
  <si>
    <t>1、那高查居委会郭美组搬迁点原有硬化到户的基础上，再次延伸至省道207，河流一处需要一座钢架桥； 2、德庆镇在原有供水自来水厂进行运行评估、设施设备维修、管道进行优化对接至居民取水点接口； 3、修护修缮现有的主干道两旁人行道及硬化、清理维修给排水管道、安装路灯等配套设施设备； 4、在原有合作社增收点基础上，再次优化完善给排水及厕所建设。                                                                                                                       6.那高查居委会主街面新建2座公共厕所。                                             可行性、必要性：通过该项目实施，有效解决巩固提升项目补齐短板，有效解决人居环境，解决照明、解决增收点短板问题，从而实现项目收益最大化。联农带农情况：通过该补齐短板项目实施，能够有效解决群众增收单一状况，通过合作社增收点方面分红、就业等方式实现群众稳步增收。</t>
  </si>
  <si>
    <t>通过该项目实施，有效解决巩固提升项目补齐短板，有效解决人居环境，解决照明、解决增收点短板问题，从而实现项目收益最大化。联农带农情况：通过该补齐短板项目实施，能够有效解决群众增收单一状况，通过合作社增收点方面分红、就业等方式实现群众稳步增收。</t>
  </si>
  <si>
    <t>那曲市班戈县普保镇玛尔提小区给排水改造项目</t>
  </si>
  <si>
    <t>普保镇玛尔提小区</t>
  </si>
  <si>
    <t>1-19栋的给排水工程及屋面防水、屋内卫生间改造等。                                     可行性、必要性：作为县城易地搬迁，良好的基础设施能够确保搬迁户“稳得住”的目标，良好的给排水系统能够保障县城搬迁点的可持续发展。一方面，它能够为产业项目和居民生活提供稳定的水源，促进经济的繁荣。另一方面，通过有效的排水系统，可以减少因污水排放不当导致的环境污染和生态破坏，从而降低治理成本和潜在的经济损失。给排水工程直接关系到群众的健康和生活质量。优质的供水系统能够减少水源性疾病的发生，保障居民的健康。而高效的排水系统则能够减少污水对环境的污染，保护生态平衡。</t>
  </si>
  <si>
    <t>班戈县发展改革委</t>
  </si>
  <si>
    <t>提高水资源利用率：通过改造，可以优化给排水系统，减少水资源的浪费，提高水资源的利用率。这不仅有助于缓解县城易地搬迁点水资源短缺的问题，还能促进社会的可持续发展。改造后的给排水系统能够提供更加稳定和安全的供水，减少因水质问题导致的健康风险。同时，排水系统的改善也有助于减少城市内涝和地下水污染，提升居民的生活环境。改造后的排水系统能够有效处理污水，减少污染物排放，保护水体和土壤环境，促进生态系统的恢复和保护。</t>
  </si>
  <si>
    <t>完成可研报告</t>
  </si>
  <si>
    <t>保吉乡加日村巩固提升补短板建设项目</t>
  </si>
  <si>
    <t>保吉乡加日村</t>
  </si>
  <si>
    <t>目前保吉乡巩固提升已基本完成，按照补短板要求，因高压线横跨居民房等原因，保吉乡计划对变压器、高压线以及老化线路进行改造，保障居民安全，对沿街路边、入户道路进行硬化，为进一步加强畜产品展销，合理运用晾晒场，在晾晒场上完善畜产品销售等配套设施等。</t>
  </si>
  <si>
    <t>按照美丽乡村建设补短板要求，保吉乡结合实际，对老化线路进行改造、临街道路硬化以及完善配套设施等，进一步提升美丽宜居乡村建设，丰富群众精神生活。</t>
  </si>
  <si>
    <t>东嘎新村基础设施提升项目</t>
  </si>
  <si>
    <t>东嘎村</t>
  </si>
  <si>
    <t>东嘎新村易地搬迁点给排水及附属设施。                                                           可行性、必要性：2020年8月26日，文化部与国家发展改革委员会联合发布了《文化和旅游部 国家发展改革委员会关于公布第二批全国乡村旅游重点村名单的通知》东嘎村入选第二批全国乡村旅游重点村名单，东嘎村的旅游业能够得到蓬勃发展，尤其针对当前基础设施较为落后，通过该项目的实施，易地搬迁点上基础设施获得极大提升，同时也能一定能读彰显乡村振兴、乡村治理的有效衔接性。</t>
  </si>
  <si>
    <t xml:space="preserve"> 提升搬迁群众的居住环境，完善的等基础设施，让群众住得更舒适、安全，增强生活幸福感和归属感，促进社会和谐稳定。完善的基础设施有助于打造功能齐全的社区，便于组织各类社区活动，增进搬迁群众之间以及与原住居民之间的交流互动，加快融入新环境，构建包容和谐的社区氛围，增强社区凝聚力。
 </t>
  </si>
  <si>
    <t>十一、索县</t>
  </si>
  <si>
    <t>索县</t>
  </si>
  <si>
    <t>索县2025年到户高寒棚圈建设项目</t>
  </si>
  <si>
    <t>索县十个乡（镇）</t>
  </si>
  <si>
    <t>建设内容：到户庭院经济，拟补助修建约300户高寒棚圈建设，建设砖混结构高寒棚圈300座（建设规模：按每头牛3㎡的标准建设，其中棚占总面积的20％-25％，圈占总面积的65％-75％，储草棚占总面积的5％-10％。），每座不超过4万元。
可行性及必要性：推动我县位于高山峡谷地带、牧区防抗灾压力较大的问题，因此棚圈作为农牧民群众牧业生产中比较重要基础设施，当雪灾、风灾等异常天气降临时，既防止野生动物袭击当中高寒棚圈能够发挥抗灾保暖关键作用。该项目按照实际情况采取以工代赈、以奖代补的方式进行建设，吸纳返乡在乡脱贫劳动力就业增收。经营主体：项目实施建设牧户家庭个人户。</t>
  </si>
  <si>
    <t>县农业农村和科技水利局</t>
  </si>
  <si>
    <t>经济效益：提高养殖效率：高寒棚圈能有效抵御寒冷天气，为牲畜提供相对温暖、舒适的环境，减少低温对牲畜生长、繁殖的不良影响，使牲畜长得更快、更健康，提高出栏率，增加肉类等畜产品产量，进而提升农牧民的养殖收入。
降低养殖成本：相较于露天养殖，棚圈内便于集中管理，能更好地进行饲料投喂、粪便清理等工作，减少饲料浪费，也降低了牲畜因恶劣天气生病的概率，节省了医药费用，有助于降低整体养殖成本，提升利润空间。
拓展养殖种类：稳定的棚圈环境让一些原本不太适应高寒气候的优良畜种也能进行养殖，农牧民可以借此机会丰富养殖种类，满足不同市场需求，获取更多收益。例如可以尝试养殖一些经济效益更高的特色品种牲畜。
社会效益：巩固脱贫成果：对于脱贫户和监测户来说，养殖是重要的收入来源之一，高寒棚圈有助于他们稳定、提升养殖产业效益，降低返贫风险，进一步巩固脱贫攻坚成果，让他们能更好地在致富道路上持续前行。
增加就业岗位：从棚圈的修建到后续养殖规模扩大，都需要一定的人力，可在当地开展农牧民自建和互建等方式让脱贫户、监测户参与建设和养殖相关工作，提供就业增收机会，尤其能优先解决脱贫户、监测户的就业难题，促进当地社会稳定和谐发展。
生态效益：改善粪便处理：棚圈便于集中收集牲畜粪便，利于进行科学的无害化处理和资源化利用，比如制作有机肥料，减少粪便随意排放对周边土壤、水源等环境造成的污染，保护高寒地区脆弱的生态环境。
优化草场利用：有了棚圈，在寒冷季节可以减少牲畜在草场的活动时间，避免过度啃食，利于高寒草场的休养生息，维持草场生态平衡，保障草场资源可持续利用，也为后续的畜牧养殖提供更好的草料基础。</t>
  </si>
  <si>
    <t>嘎美乡龙通达村温室大棚建设项目</t>
  </si>
  <si>
    <t>龙通达村</t>
  </si>
  <si>
    <t>项目总体情况：对原有的龙通达温室大棚温室大棚进行维修、维护，面积：1400平方米，主要包括原有建筑物的围墙加固、钢架主体结构焊接维修、顶面维护、两口水井。
项目可行性：结合龙通达村实际情况经考察和会议研究适合龙通达村的产业发展只有蔬菜大棚较为切合实际。
项目建设必要性：1.龙通达村村民按照1年4个季度分为4个小组，在村集体经济合作社的带领下轮流对蔬菜大棚进行生产、管理。2.由村民推荐选举人员、村“两委”、驻村工作队对每季度蔬菜大棚生产、管理、参与度情况进行考核打分。全年考核情况将与全年的“分红”、奖金挂钩。3.蔬菜大棚全部收益将分为两种方式、三个部分，两种方式：一是种植蔬菜由村合作社挂靠菜店等方式进行销售直接产生的收益，二是蔬菜没有卖出去将按照市场价分与全村各户计算收益；三个部分：一是用于维持运转蔬菜大棚资金，主要为购买种子、化肥、相关工具以及蔬菜大棚维修等，大约为总收益的20%；二是奖励资金，主要用于对全年蔬菜大棚生产表现较为突出的各人以及小组考核排名靠前的进行鼓励，大约为总收益的5%；三是“盈利分红”资金主要用于全村各户进行“分红”，大约为总收益的75%。具体盈利资金使用分配根据当年实际情况变化做出相应调整。</t>
  </si>
  <si>
    <t>经济效益：温室大棚建成后即可投入使用，让蔬菜和适应性较强的水果种植不受高寒海拔带来的外部环境影响，结合现代农业技术的发展，可在合适的季节种上应季的蔬菜，例如冬天的萝卜、土豆、白菜，夏天的豌豆、草莓、菜瓜等，带动当前龙通达村共有80户村民致富增收。
社会效益：温室大棚建设在带来经济收入的同时，还可以改善当地群众的就业创业观念，让群众树立靠自身双手勤劳致富的精神，同时可以学习到先进的种植技术，在有效改善群众指靠采挖虫草增加收入的单一收入来源，带动一批种养殖能手。
生态效益：种植减少地表径流，从而有助于维持地下水位和水生态平衡。同时，蔬菜田中的植被覆盖也可以减少水土流失，保护水源地。</t>
  </si>
  <si>
    <t>嘎美乡点对点项目</t>
  </si>
  <si>
    <t>那曲市索县绿色游牧民帐篷工程</t>
  </si>
  <si>
    <t>按照2.5万元/座的标准，为游牧户配备游牧帐篷、多功能视频播放器、光伏发电设备，建设136座。建设绿色游牧民帐篷极具可行性与必要性。在可行性上，现代光伏发电设备与视频播放器等技术成熟，易于整合装配。从必要性看，其能极大改善游牧民生活。帐篷中的光伏设备可供电，满足照明、设备充电等需求；视频播放器可提供娱乐与知识获取途径，丰富精神生活，让游牧民在放牧时无后顾之忧，安心生产生活。</t>
  </si>
  <si>
    <t>社会效益：改善游牧民生活条件， 居住舒适度提升，新的帐篷在设计和材料上会有改进，相比传统帐篷，其防风、防雨、保暖等性能可能更好，帐篷的空间布局可能更合理，内部可以配备一些基本的生活设施存放区域，方便游牧民放置生活用品、炊具等，使他们的日常生活更加便捷。视频播放器可提供娱乐与知识获取途径，丰富精神生活，让游牧民在放牧时无后顾之忧，安心生产生活。
经济效益上：其能极大改善游牧民生活。帐篷中的光伏设备可供电，满足照明、设备充电等需求。
生态效益：能够为游牧民提供更舒适的居住环境，减少恶劣天气对他们生活的影响，现代光伏发电设备与视频播放器等技术成熟，易于整合装配，并且环保可靠。</t>
  </si>
  <si>
    <t>方案审核</t>
  </si>
  <si>
    <t>索县亚拉镇叶口村美丽宜居项目</t>
  </si>
  <si>
    <t>叶口村</t>
  </si>
  <si>
    <t>项目总体情况：为了提升村庄基础设施水平，改善村民生活环境，提高村庄整体形象，本项目旨在对村庄内进行道路硬化(道路硬化6810平方米、新建沥青道路5860平方米、涵洞5处)、给排水工程（污水管网约6100M、雨水管网约5900M、自来水管网约12000M、取水口3座、沉淀池3座，蓄水池1座）、照明工程(路灯120盏)、新建公厕2座、垃圾处理（垃圾场1座、垃圾清运设备）和污水处理（污水处理厂1座）、河道整治838米（河道堤坝、挡墙破损处进行加固维修及部门自然水系流域处排水设施改造），以及村容村貌提升49500平方米等附属工程的建设。同时，购置垃圾转运设备设施和垃圾收置设备，以实现村庄环境美化的可持续发展。
项目可行性：政策支持，本项目符合国家乡村振兴战略政策导向。项目投资规模适中，资金来源明确，具有良好的经济效益。项目实施后，将有效改善村庄环境，提高村民生活质量，得到村民的广泛支持。
项目必要性：项目实施后，村庄环境将得到显著改善，提升村庄整体形象，将解决村民出行、用水、排水、如厕等问题，提高村民生活质量，将带动相关产业发展，增加村民收入，促进农村经济发展，将改善村庄水环境，提高河道防洪能力，保障生态环境。项目建成后由该村委会建立运维管护主体，确保和美乡村基础设施的长远有效运行。</t>
  </si>
  <si>
    <t>经济效益：道路硬化改善了交通条件，便于群众出行和货物运输，有利于发展农村物流和乡村旅游等产业，促进农产品销售，增加村民收入。给排水系统完善后，减少了因水问题导致的财产损失，保障村民生产生活稳定，同时也为相关商业活动提供了良好环境。公厕的建设提升了村庄整体卫生水平，有助于吸引更多游客，带动周边消费。河道整治有利于保护水土流失，提升土地价值，促进村庄经济多元化发展。
社会效益：美丽宜居工程会提升叶口村群众的生活质量，增强群众的幸福感和归属感。良好的交通、卫生和水利设施，有利于促进党群干群之间的交流与和谐相处。对于外来游客而言，优美舒适的环境能展示乡村新风貌，传播乡村文化。而且，该工程在建设过程中可以创造就业机会，提高群众民的参与感和对村庄发展的关注度。
生态效益：道路硬化采用环保材料可以减少对周边土壤和植被的破坏。给排水系统能有效处理污水，避免污水随意排放污染土壤和水源。公厕的合理建设和妥善管理能防止粪便污染环境。河道整治可以改善河流水质，恢复河道生态系统，提高水生生物的生存环境质量，同时有利于周边植被的生长，增强村庄整体的生态稳定性。</t>
  </si>
  <si>
    <t>索县嘎美乡龙通达村基础设施巩固提升</t>
  </si>
  <si>
    <t>项目建设内容：1、旁扎达自然村到村委会主干道1公里水泥路受益9户48人（易地搬迁点）。2、旁扎达自然村主干道修建2.5米宽，长约16米的人畜简易桥，受益9户48人。（原钢架结构危桥）3、龙通达自然村主干道修建2.5米宽，长约16米的桥受益8户52人（原钢架结构危桥）4、巴次自然村主干道修长约10米宽2.5米水泥桥受益6户45人（新建）6.新建取水头部三座，新建三座蓄水池。7.新建八字管涵约12米。8.新建晒谷场1000平方米9.村委会硬化道路320米，配套36个太阳能路灯。
项目可行性：1. 方便居民出行：道路入户直接关系到居民日常的出行便利性。尤其是在农村地区或一些偏远区域，没有良好的入户道路会给居民的生活带来诸多不便，如物资运输困难、就医和上学不便等。建设入户道路可以极大地改善居民的出行条件，满足居民的基本生活需求。
项目建设必要性：龙通达村地处阿嘎公路起点，为整体提升嘎美乡龙通村村容村貌，改善整体面貌，提升美丽宜居工程的通达率，解决群众出行安全，以及保障群众放牧牲畜出行问题，该项目实施后能够有效改善以上存在问题，涉及62户236人。</t>
  </si>
  <si>
    <t>经济效益：以工代赈比例达总资金的12%，可带动当地群众经济收入。同时，降低洪水风险，防洪堤能够有效阻挡洪水侵袭，为沿岸居民提供安全的居住和生活环境。在洪水季节，大大减少因洪水导致的生命威胁，让人们能够安心生活和工作。
社会效益：保护基础设施：防洪堤可以保护城市和农村的交通、电力、通信等重要基础设施免受洪水破坏。确保这些设施的正常运行，为经济发展提供保障。
生态效益：改善居住环境：防洪堤周边通常会进行整体化规范步道建设，打造优美的滨水空间，减少水土流失。这不仅提升乡村的整体形象，间接性的完善了健身设施，还为居民提供了休闲娱乐的好去处。</t>
  </si>
  <si>
    <t>嘎美乡点对点项目，以工代赈</t>
  </si>
  <si>
    <t>索县嘎美乡克杂达村夏季牧场钢架桥</t>
  </si>
  <si>
    <t>克杂达村</t>
  </si>
  <si>
    <t>项目建设内容：瓦故夏自然村、日嘎杂自然村、共计建设钢架桥梁2处，共计约50米桥梁，新建桥梁引道与挡墙。
项目可行性：1.结构稳定性：钢架结构具有较高的强度和刚度，能够承受较大的荷载。经过合理设计和计算，可以确保桥梁在各种工况下的稳定性和安全性。
项目建设必要性：以上两座钢架桥涉及克杂达村两个自然村以及全村通往夏季牧场主要交通要道，涉及全村45户279人以及牲畜夏季的转移迁移。项目建成后能够有效的保障克杂的村群众放牧迁移道路安全保障。</t>
  </si>
  <si>
    <t>经济效益：缩短出行时间，桥梁的建设减少了居民出行的绕行距离，大大缩短了出行时间。特别是对于居住在河流两岸或交通不便地区的居民来说，桥梁的建成极大地改善了他们的出行条件，方便将售卖物品运出和购买物品运回。
社会效益：提高出行安全性：相比其他交通方式，桥梁通常具有更高的安全性。桥梁的设计和建设充分考虑了交通安全因素，如设置防护栏、照明设施等，为居民的出行提供了更加安全的保障。
生态效益：避免开山辟路：建设桥梁可以减少为了跨越河流、峡谷等而进行的开山辟路，从而降低对山体、植被的大规模破坏。保护了原有的生态系统结构和功能，减少水土流失和山体滑坡的风险。</t>
  </si>
  <si>
    <t>索县嘎美乡克杂达村入户路硬化</t>
  </si>
  <si>
    <t>项目建设内容：克杂达村入户路硬化15500平方米，惠及32户150余名群众。
项目可行性：1.道路硬化入户可以方便居民出行，改善居住环境，提高生活质量。2.促进农村发展，有利于农村基础设施建设的完善，推动农村经济发展和乡村振兴。
项目建设必要性：克杂达村地处乡政府所在地，为整体提升嘎美乡克杂达村容村貌，改善整体面貌，解决群众出行问题，以及根据“点对点”工作要求，在前期美丽宜居工程建设的基础上持续巩固提升克杂达村乡政府所在地整体基础设施水平。打造社会主义新农村，该项目建成后能够有效提升克杂达村整体面貌。</t>
  </si>
  <si>
    <t>社会效益：提升出行便利性：维修后的入户道路更加平整、宽敞，方便居民日常出行，无论是步行、骑车还是驾车，都能更加安全、快捷地到达目的地。特别是对于老年人、残疾人等特殊群体，良好的道路条件能大大提高他们的出行便利性。
经济效益：便于物资运输：对于居民的日常生活物资运输以及商业活动中的货物配送来说，良好的入户道路可以提高运输效率，降低运输成本。例如，快递、外卖等服务能够更快速地到达居民手中，满足居民的生活需求。
生态效益：1.稳固路基：维修后的入户道路路基更加稳固，可有效防止雨水冲刷导致的土壤流失。良好的路面结构能够引导雨水有序排放，减少对周边土壤的直接冲击。2.保护边坡，对于道路两侧的边坡，维修过程中可以采取加固措施，防止边坡坍塌，保护土壤资源。</t>
  </si>
  <si>
    <t>索县荣布镇斯东卡村人畜简易桥项目</t>
  </si>
  <si>
    <t>斯东卡村</t>
  </si>
  <si>
    <t>项目总体情况：斯东卡村斯丁卡自然村新建人畜简易桥，桥长度25米左右，宽度2.5米左右，贝雷梁桥形式，考虑必要的挡墙；建设规模以最终设计为准。
项目可行性：该项目关乎斯东卡村农牧民人身、财产安全，村两委一致同意修建简易桥，镇党委、政府同意该决定，因此向上级申报该项，希望得到上级支持。
项目建设必要性：目前斯东卡村斯丁卡自然村山脚下人畜简易桥存在严重安全隐患，该桥15年前修建，是斯东卡村斯丁卡自然村40户前往夏季牧场及5户农牧民群众必经之路，是群众日常生活中使用率最高的一座桥。目前桥梁已出现严重松动倾斜，桥面已经大面积损毁，桥梁的主要承重结构出现一定程度的损伤，在强降雨天气和重载荷情况下，存在崩塌的风险，将危及农牧民群众人身安全和财产安全。建设人畜简易桥，有助于防止河水对堤坝直接冲刷，对周边堤坝、农田和附近居住的村民房屋起到保护作用，为群众安全生产作业提供基础保障。</t>
  </si>
  <si>
    <t>经济效益：修建人畜简易桥能改善当地交通条件，便于农产品和牲畜的运输，降低运输成本，促进贸易往来，使当地资源更好地与外界市场连接，增加群众收入。
社会效益：方便群众出行，尤其利于儿童上学、病人就医等，加强各村之间的联系与交流，增进人与人之间的沟通，有利于提升当地群众的生活质量和幸福感，促进社会和谐发展。
生态效益：合理规划的简易桥可避免人畜因渡河而践踏周边植被，减少对河岸生态的破坏，同时可以规范通行路径，利于保护周边的生态环境稳定。</t>
  </si>
  <si>
    <t>那曲市索县西昌乡强根卡、色昌卡村道路硬化项目</t>
  </si>
  <si>
    <t>西昌乡强根卡、色昌卡村</t>
  </si>
  <si>
    <t>项目总体情况：两个村共涉及线路有4条道路，总面积3787.00平方米，宅间道路共122条道路，总面积9150.00平方米。交安工程1项，排水沟1100米，涵洞15米。
项目可行性：从技术层面看，道路硬化技术成熟，施工难度不大，当地施工队伍可承担。而且村道硬化能利用村内闲置土地和原有道路基础进行施工，项目建设改善两个村居122户，687人的出行，减少资源浪费和施工阻碍，保障项目顺利开展。
项目必要性：项目建成后，有效改善村居道路现状，有利于和美乡村的建设，在交通方面，改善村民出行条件，让车辆通行更顺畅，尤其在雨季等恶劣天气时保障正常出行。经济上，有利于农产品等物资的运输，促进农村经济发展，吸引外来投资。同时，道路硬化便于消防车、救护车等应急车辆通行，提升村庄应急救援能力，保障村民生命财产安全。</t>
  </si>
  <si>
    <t>县发改委</t>
  </si>
  <si>
    <t>经济效益：强根卡村、色昌卡村基础设施水平有待提升，村庄内部大部分道路为土路，雨季泥泞重，夏季风尘重，整体雨水无组织乱流动.项目建设过程中预计带动当地群众务工人数50人，发放劳务报酬85万元，达项目总资金的21.3%。
社会效益：有效的解决本地群众出行难得问题，道路硬化极大地改善了村民的出行条件，使村民的日常出行更加便捷、安全，尤其是老人、儿童和残疾人等特殊群体。这有利于加强村庄与外界的联系，促进信息交流和文化传播。此外，还能提高村庄的防灾抗灾能力，在紧急情况下保障救援车辆顺利通行，保障村民生命财产安全，增强村民的幸福感和归属感。
生态效益：硬化道路在一定程度上减少了车辆行驶过程中产生的扬尘，改善了村内空气质量。而且合理规划的硬化道路与排水设施相结合，能够有效避免雨水冲刷造成的水土流失，有利于保护村庄周边的农田和生态环境。同时，相比土路，硬化道路减少了杂草生长，降低了因人工除草或使用除草剂对环境的影响。</t>
  </si>
  <si>
    <t>已完成前期用地、环评、可研批复</t>
  </si>
  <si>
    <t>实施方案已下达</t>
  </si>
  <si>
    <t>那曲市索县加勤乡莫囊村桥梁和涵洞建设项目</t>
  </si>
  <si>
    <t>加勤乡莫囊村</t>
  </si>
  <si>
    <t>项目总体情况：本项目主要包括修建5座总长度为112.04米的桥梁和4个单孔盖板涵。这些桥梁和涵洞的建设将有效改善当地的交通基础设施状况，提升区域的连通性，为周边地区的人员出行和物资运输创造更便利的条件。
可行性：技术方面：当前的桥梁和涵洞建设技术成熟，有专业的设计团队可以依据当地地形、地质条件设计出合理的结构，确保工程安全稳固。施工队伍也有足够的能力和经验来完成项目建设。而且建设材料和设备在市场上易于获取，成本可控。
必要性：交通改善需求：现有的交通设施无法满足日益增长的交通流量，桥梁和涵洞的建设能缓解交通压力，优化交通路线，提高运输效率。区域发展需要：对于促进区域内的经济交流、资源开发和城乡一体化发展至关重要。能加强区域间的联系，利于产业协同发展和资源共享，为当地发展注入新动力。安全保障要求：部分老旧的交通设施存在安全隐患，新的桥梁和涵洞建设将提高交通安全性，保障人民群众生命财产安全。</t>
  </si>
  <si>
    <t>索县交运局</t>
  </si>
  <si>
    <t>经济效益：项目建设过程中，预计可吸纳80名以上本地群众就业，以工代赈的方式劳务报酬发放200万元左右，达项目总资金的25%。
社会效益：桥梁及涵洞的新建完后，有利于改善加勤乡叶麦村、莫囊村群众的出行难问题，保障了人民群众出行的财产和生命安全，同时也是完善交通路网。
生态效益：本工程的实施，将完善周边人居环境，为整提供良好的基础条件，有利地改善基础设施和生态环境状况，有利于促进整个周边经济环境和生态环境的协调发展。</t>
  </si>
  <si>
    <t>嘎美乡苏炯村人居环境整治项目</t>
  </si>
  <si>
    <t>嘎美乡苏炯村</t>
  </si>
  <si>
    <t>项目主要建设内容：1.新建公厕两座，每座男女各四个蹲坑，公厕建立有相应的运维管理制度，设有厕所管护员进行日常清洁维护，每户配套垃圾收置设备。2.配套太阳能路灯约150盏。3.饮水入户54户，配套取水口及蓄水池等工程、新建晒谷场一处约500平米。4.部分河道治理约0.5公里。5.村内主干道硬化约3公里及配套附属设施。
项目可行性：通过公共设施建设、改善提升苏炯村生活、生产环境。1.居民生活质量提升需求：随着人们生活水平的不断提高，对居住环境的要求也越来越高。人居环境整治项目可以改善居民的居住条件，提高生活质量，满足人们对美好生活的向往。项目建成后由该村委会建立为运维管护主体，确保项目基础设施的长远有效运行。2.生态环境保护需求：良好的人居环境是生态环境保护的重要基础。通过整治项目，可以减少环境污染，保护生态资源，实现人与自然的和谐共生。
项目建设必要性：苏炯村地处阿嘎公路起点，为整体提升嘎美乡苏炯村村容村貌，改善整体面貌，解决群众季节性断水问题，亮化、全村54户307人，开展村内道路硬化，给排水入户及其附属设施。村居亮化及其附属设施。</t>
  </si>
  <si>
    <t>经济效益：改善居住生活条件：通过基础配套设施建设等措施，为居民提供更加安全、舒适的居住环境。整洁的房屋、完善的基础设施，让居民的生活更加便利。
社会效益：增强群众凝聚力：人居环境整治项目通常需要居民的共同参与，这有助于增强社区居民之间的沟通和合作。共同为改善居住环境努力，可以增进邻里关系，提高社区的凝聚力和归属感。
生态效益：整体提升村容村貌，改善群众生活环境促进提升群众整体素质，提升乡风文明程度。</t>
  </si>
  <si>
    <t>那曲市索县热瓦乡热热村、白庆村环境整治项目</t>
  </si>
  <si>
    <t>热瓦乡</t>
  </si>
  <si>
    <t>项目总体情况：热热村村容村貌提升项目，新建沥青道路6951平方米，巷道硬化1500平方米，公共基础照明从乡政府门口到白庆村及各岔路大概2500米，路灯80盏。入户道路硬化1700平方米；给排水及污水处理设施，生活垃圾转运一项，人居环境整治一项、饮水入户一项，雨污分流一项。                                                                                               项目可行性：该项目不仅有助于改善农村居民的生活环境和生活质量，提高农民的幸福指数，还有利于促进城乡融合发展，缩小城乡差距。项目建成后由该村委会建立为运维管护主体，确保项目基础设施的长远有效运行。
项目必要性：村容村貌能提供一个整洁、舒适、健康的生活空间。坑洼不平的道路得以硬化后，村民出行更加便利安全，尤其是在雨天和夜间。完善的排水设施可以有效防止内涝，减少污水横流的现象，避免滋生蚊虫和传播疾病。垃圾处理设施的建设确保垃圾有处可去，不会随意堆积在路边、田边或河边，使村庄更加干净卫生。公共照明设施让村民在夜晚也能安心出行，增加了村庄的安全感。</t>
  </si>
  <si>
    <t>经济效益：村容村貌建设项目本身需要大量的劳动力，为村民提供了就近就业的机会。如道路施工、绿化种植、垃圾清理等工作，村民可以通过参与这些项目获得工资收入。
社会效益：增强群众凝聚力：人居环境整治项目通常需要居民的共同参与，这有助于增强社区居民之间的沟通和合作。共同为改善居住环境努力，可以增进邻里关系，提高社区的凝聚力和归属感。
生态效益：环境绿化可以增加植被覆盖，改善空气质量，减少水土流失。
排水设施的改善可以防止污水直接排放，保护水体环境。垃圾处理设施的建设可以减少垃圾对环境的污染，实现资源的回收利用</t>
  </si>
  <si>
    <t>索县产业园区附属巩固提升项目</t>
  </si>
  <si>
    <t>索县亚拉镇</t>
  </si>
  <si>
    <t>项目总体情况：产业园区位于索县亚拉镇，在317国道旁，是亚拉镇与索县县城融合发展的重要枢纽地段。项目需求新建公共厕所三座，建筑面积约215平方米，公厕建立有相应的运维管理制度，设有厕所管护员进行日常清洁维护，新增硬化面积约1600平方米，新增鹅卵石步道铺装面积约1000方米，新增石板路铺装面积约1000平方米；新增植草护坡约120米，环境整治面积约5.5万平方米，新增栅栏约100米等其他附属工程。
项目可行性：附属巩固提升工程建成后，不但可以为亚拉镇提供大量的就业岗位，提升群众就业增收，巩固脱贫攻坚成果，另外还可以在原有基础上完善基础设施，方便整体项目运营，带动区域性经济发展，拓展基础设施功能，优化投资环境。项目建成后监护主体为索县人民政府，确保相关建设项目和基础设施的长远有效运行。
项目必要性：产业园区地理位置优越，位于317国道旁、索县游客集散中心对面，近年来，索县及各乡（镇）的农副产品、畜牧产品、民族手工艺品、“乡村振兴 那曲奋进”活动展销会等各种类型展销会以及各类节目演出等都依托于亚拉镇产业园区域开展。另外，还设有亲子游乐项目，平时是开展亲子活动，家庭闲暇出游的最佳去处，是提升群众幸福感和归属感的最佳地。项目的建设，不仅可以改善亚拉镇群众的居住环境，更是连接沿河两岸群众的中心地段，将附属巩固提升工程建设完善，做好基础设施服务，还可以吸引过往游客前往参观游览、购买当地特色农副产品、畜牧产品、民族手工艺品，带动旅游经济收入，为群众增收致富。</t>
  </si>
  <si>
    <t>（一）经营主体。西藏宗曲城市开发有限公司，成立于2019年，注册资本5000万元，公司实行全管期服务，公司以权责分明的理念进行一体化建设，规章制度明确、水平高、能力强，整体经营状况表现良好，该区域的系列产业项目在公司的运营管理下经济效益良好。（二）与政府的利益联结。西藏宗曲城市开发有限公司公司是国有独资企业，由西藏那曲索县财政局（西藏那曲索县政府国有资产监督管理委员会）100%持股。因此，在项目开展过程中，公司承担着水利项目法人及政府投资项目的建设任务，与政府的发展规划紧密结合，推动当地的经济发展和城市建设，同时也享受政府的资金支持和政策优惠。经营范围有商品房租赁管理服务、市政道路停车管理服务、索县亚拉光伏电站运维管理、索县饭店日常经营及资金管理、宗曲砂场管理运行等，公司注册资本5000万元。（三）与当地居民的利益联结。一是附属巩固提升建设工程项目为当地群众提供了大量就业机会，增加了群众的经济收入。二是基础设施建设项目如厕所修建、道路硬化、人行步道建设、安全护栏及环境整治工程等，改善了群众的生活条件，提高了群众的生活质量。（四）与上下游企业的利益联结。在建材生产和项目建设过程中，公司与上下游的供应商、施工单位等建立完善合作关系。例如在索县琼雄沟生态清洁小流域建设工程中，需要与设计院、施工方、装修设计单位等进行合作，形成了产业上下游的利益关联，共同推动项目的顺利进行。</t>
  </si>
  <si>
    <t>经济效益：本项目投资2900万元，资金来源为国家资金。通过投资，在项目建设及产业运行过程中，带来了一系列的直接经济效益。一是2023年，索县在产业园区开展“乡村振兴 那曲奋进”产业富民成果展暨第八届农畜产品及民族手工艺品展销会，仅举办当天销售总额达2000余万元，依托产业园区平台极大的推动了群众经济收入。二是项目的建设和建成以后将为全县群众（含脱贫人口、异地搬迁人口）提供大量就业岗位，促进群众就业增收，产生经济效益。三是项目的建设将扩大市场需求。产业园区覆盖的产业链丰富，美食街、珠姆舞台剧、珠姆文化馆、游泳馆、婚庆林卡等随着基础设施的完善将随之入驻，更是在317国道中的旅游小环线发展环境下集吃、住、行、非遗文化体验、休闲娱乐等多功能一体化的“生活+文旅”消费模式产业区。四是项目运营后将聚合和带动亚拉镇及周边乡村经济、文化等各项产业向纵深发展，满足群众日益增长的精神文化生活需求，强化基础公共服务设施能力，从而带动亚拉镇区域性发展，打造区域核心发展力。社会效益：一是项目的建设，将使整个县域的经济发展规划和人居环境建设达到一个新的高度；实施本项目，可大大提高乡（镇）群众生活品质，既优化了投资环境，又可以带动社会投资走向乡（镇）一级，同时，大幅度促进文化旅游消费，扩大群众就业增收，是扩内需、惠民生、保稳定的重要结合点。二是项目的建设，可极大改善亚拉镇群众生活环境。由于该区地理位置优越，环境优美，随着本项目的实施，将提高亚拉镇群众的生活水平。有利于亚拉镇经济规模的进一步调整，区域经济结构得到进一步优化，对区域经济和社会发展将起到极大地推动作用。生态效益：项目的整体实施是通过对产业园区内部公共区域、室外附属工程改造，将极大地改善内外部整体环境，提升亚拉镇整体人居环境。本项目的建设有利于改善亚拉镇现有的人居环境，对于扬尘所造成的亚拉镇空气污染、环境污染都起到一定的改善作用，同时，适当的修建步道设施有助于提升群众的健康生活观念，群众健身时对提升群众整体风貌，为进一步推进乡村振兴战略打下坚实基础。</t>
  </si>
  <si>
    <t>索县克杂达村便民厕所项目</t>
  </si>
  <si>
    <t>项目建设内容：建设3座（每座厕所男女共8个蹲坑）旱厕，厕所建立有相应的运维管理制度，设有厕所管护员进行日常清洁维护。
项目可行性：提升嘎美乡克达村群众个人素养，改善群众随地大小便习惯，提升克达村整体环境卫生。
项目建设必要性：由于克杂达村美丽宜居项目建设，项目中没有公厕设计，为完善基础公共服务设施嘎美乡克杂达村公共旱厕项目建成后可有效提升嘎美乡克杂达村整体人居环境，以及营商环境。有效的改善群众的陈规陋习，整体提升克达村乡政府所在的人居环境整治工作。提高群众整体素养。</t>
  </si>
  <si>
    <t>经济效益：减少疾病传播。公共厕所为人们提供了卫生的如厕环境，能够有效减少随地大小便的情况，从而降低肠道传染病、寄生虫病等疾病的传播风险。良好的卫生设施和清洁管理有助于维护公众健康。
社会效益：改善环境卫生。公共厕所的建设可以避免排泄物对环境的污染，保持公共场所的清洁。整洁的环境不仅让人感到舒适，也有利于提升城市的整体形象。
生态效益：防止污染。公共厕所可以对排泄物进行有效处理，防止污水直接排放到自然环境中，从而减少对地表水和地下水的污染。</t>
  </si>
  <si>
    <t>索县嘎木乡博罗村巩固提升工程</t>
  </si>
  <si>
    <t>嘎木乡博罗村</t>
  </si>
  <si>
    <t>项目总体情况：村内道路及入户硬化约8000平方米，照明工程85盏；现状道路新增两侧排水沟约5000米；新增打井10座配套考虑生活水泵房及给水管网约3800米；新增生命安全防护工程约1000米；河道治理清淤及新增八字挡墙160米；增设晒谷场一处等。
项目可行性：该项目不仅有助于改善农村居民的生活环境和生活质量，提高农民的幸福指数，还有利于促进城乡融合发展，缩小城乡差距。具有良好的经济效益。项目实施后，将有效改善村庄环境，提高村民生活质量，得到村民的广泛支持。项目建成后由该村委会建立为运维管护主体，确保项目基础设施的长远有效运行。
项目建设必要性：村容村貌能提供一个整洁、舒适、健康的生活空间。坑洼不平的道路得以硬化后，村民出行更加便利安全，尤其是在雨天和夜间。完善的排水设施可以有效防止内涝，减少污水横流的现象，避免滋生蚊虫和传播疾病。垃圾处理设施建成后不会随意乱扔垃圾，有利于提高群众环保意识，使村内更加整洁干净卫生。公共照明设施让村民在夜间能够安全出行，增加了群众的安全感。</t>
  </si>
  <si>
    <t>经济效益：村容村貌建设项目本身需要大量的劳动力，为村民提供了就近就业的机会。如道路施工、绿化种植、垃圾清理等工作，村民可以通过参与这些项目获得工资收入。
社会效益：截至目前因入户道路不便，道路崎岖，坡度较大，特殊季节存在无法出行状态，存在严重的安全隐患，建设入户道路对于52户301人出行更加方便，能够解决道路交通安全隐患，厕所、垃圾处理配套设施等建设能改善环境卫生，提升居民生活质量，促进当地社会文明进步与可持续发展。 
生态效益：有利于改善提升博罗村整体的人居环境卫生，垃圾处理胚胎设施能够减少垃圾污染，改善村容村貌，改善52户301人生活环境。</t>
  </si>
  <si>
    <t>索县双共培训项目</t>
  </si>
  <si>
    <t>建设内容：计划带动360名群众参与社会共建共治共享，其中双共培训200名，结合“乡村振兴，那曲奋进”活动培训160名。
可行性和必要性：根据自治区人社厅2024年度职业技能培训补贴目录标准表关于农牧民培训7大类15类具体职业平均补贴5800元/人的标准，为巩固我县脱贫成果，促进脱贫攻坚同乡村振兴工作有效衔接，提升农牧民劳动力参与就业市场竞争能力，拓宽就业渠道，促进农牧民群众增收。推动我县劳动力从传统务工方式向技能型务工增收转变，通过开展技能培训，切实培养一批有一技傍身的劳动力，储备一批就业市场所需技能人才，进一步提高就业率。责任单位：索县政法委、索县奋进办。</t>
  </si>
  <si>
    <t>县政法委、县宣传部</t>
  </si>
  <si>
    <t>经济效益：组织群众参与共建共治共享，能够拓展增收渠道。通过共同参与特色产业发展，如乡村旅游、农产品加工等，可让群众获得直接的经济收益。群众参与到合作经营中，能提高生产效率，降低成本，增强市场竞争力。同时，转变就业思想观念，使其不再局限于传统就业模式，比如参与电商直播带货，将本地产品推向更广阔市场，从而创造更多财富，提高家庭收入水平，促进地方经济繁荣。
社会效益：这种模式有力地促进社会和谐稳定。群众在共建共治过程中增强了归属感和认同感，加强了彼此之间的联系和沟通。在共同致富的道路上，减少了因经济差距产生的矛盾。就业观念的转变也有助于提升整个社会的创新氛围，为社会培养更多有开拓精神的人才。而且，这种模式下培养出的群众参与意识和合作能力，能为社会治理提供积极经验，推动社会向着更加公平、有序、包容的方向发展。
生态效益：在共建共治共享中注重生态保护可带来显著生态效益。引导群众树立生态友好的就业观念，比如发展生态农业、绿色旅游。群众在参与过程中自觉维护生态环境，减少对自然资源的破坏，保护生物多样性。生态环境的改善反过来又能促进旅游等相关产业发展，形成经济与生态相互促进的良性循环，实现可持续发展，让群众长期受益于良好的生态资源。</t>
  </si>
  <si>
    <t>索县2025年树立农牧民新风貌项目</t>
  </si>
  <si>
    <t>建设内容：索县10个乡镇开展树立农牧民新风貌工作，开展积分超市。
可行性和必要性：提升群众精神面貌，提升群众思想觉悟，革除群众陈规陋习。提升群众精神面貌，革除陈规陋习，强化基治理，确保行动开展落细落实。责任单位：涉及村居村委会</t>
  </si>
  <si>
    <t>经济效益：农牧民新风貌资金项目为农牧民带来了显著的经济收益。项目从精神文化生活上积极推动了农牧业现代化发展，项目扶持的特色农牧业产业发展，拓展了销售渠道，让农牧民在市场中更具竞争力。社会效益
社会效益：此项目提升了农牧民的生活质量和幸福感。资金用于建设乡村基础设施，学校、医疗站等条件得到改善，保障了农牧民的基本生活服务。文化娱乐设施的增加，丰富了农牧民的精神世界，促进了乡村和谐。而且，提升了农牧民的综合素质，增强了社会融入感，减少了贫困与社会不稳定因素。
生态效益：农牧民新风貌资金项目高度重视生态保护。在积分超市建设、红黑榜建设、技术推广当中，可以加大对生态白保护的宣传力度，如有机肥料的使用减少了化学污染，有利于土壤肥力保持。保护了牧场和农田周边的生态环境。同时，项目鼓励发展生态农牧业旅游，合理利用自然资源，使农牧民成为生态保护的直接受益者和积极参与者。</t>
  </si>
  <si>
    <t>索县2025年小额信贷贴息项目</t>
  </si>
  <si>
    <t>索县农业银行</t>
  </si>
  <si>
    <t>建设内容：用于扶贫小额信贷贴息。
可行性及必要性：为巩固我县脱贫成果，促进脱贫攻坚同乡村振兴工作有效衔接，提升农牧民劳动力参与就业市场竞争能力，拓宽就业渠道，促进农牧民群众增收。责任单位：索县农业农村局。</t>
  </si>
  <si>
    <t>经济效益：农牧民小额信贷贴息项目为农牧民提供了低成本资金。这使他们能够购买优质的种子、牲畜、农具等生产资料，有助于扩大生产规模，提高农牧业产量和质量，从而增加收入，进一步巩固拓展脱贫攻坚成果。同时，促进了当地农牧业相关产业的发展，如农产品加工、畜牧养殖产业链的拓展，带动了经济增长和就业机会增加。
社会效益：此项目有效改善了农牧民的生活水平，减轻了经济压力，减少了因资金短缺导致的贫困问题。提升了农牧民的教育、医疗等方面的投入能力，有利于社会稳定和谐。并且，在社区内形成积极向上的发展氛围，增强了农牧民自主发展的意识和能力。
生态效益：贴息信贷可引导农牧民采用更环保的生产方式。例如，支持发展生态养殖、有机种植等项目，减少对传统高污染、高耗能农牧业生产方式的依赖。同时，鼓励对草场、农田等进行科学合理的保护和利用，促进生态平衡和可持续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</si>
</sst>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 "/>
    <numFmt numFmtId="178" formatCode="0.00_ "/>
    <numFmt numFmtId="179" formatCode="0_);\(0\)"/>
    <numFmt numFmtId="180" formatCode="0.00_);[Red]\(0.00\)"/>
    <numFmt numFmtId="181" formatCode="0.00_);\(0.00\)"/>
  </numFmts>
  <fonts count="30">
    <font>
      <sz val="11"/>
      <name val="宋体"/>
      <charset val="134"/>
    </font>
    <font>
      <sz val="12"/>
      <name val="方正仿宋简体"/>
      <charset val="134"/>
    </font>
    <font>
      <b/>
      <sz val="12"/>
      <name val="方正仿宋简体"/>
      <charset val="134"/>
    </font>
    <font>
      <sz val="11"/>
      <color rgb="FF000000"/>
      <name val="宋体"/>
      <charset val="134"/>
    </font>
    <font>
      <u/>
      <sz val="11"/>
      <color rgb="FF0000FF"/>
      <name val="宋体"/>
      <charset val="134"/>
    </font>
    <font>
      <u/>
      <sz val="11"/>
      <color rgb="FF800080"/>
      <name val="宋体"/>
      <charset val="134"/>
    </font>
    <font>
      <sz val="11"/>
      <color rgb="FFFF0000"/>
      <name val="宋体"/>
      <charset val="134"/>
    </font>
    <font>
      <b/>
      <sz val="18"/>
      <color rgb="FF1F497D"/>
      <name val="宋体"/>
      <charset val="134"/>
    </font>
    <font>
      <i/>
      <sz val="11"/>
      <color rgb="FF7F7F7F"/>
      <name val="宋体"/>
      <charset val="134"/>
    </font>
    <font>
      <b/>
      <sz val="15"/>
      <color rgb="FF1F497D"/>
      <name val="宋体"/>
      <charset val="134"/>
    </font>
    <font>
      <b/>
      <sz val="13"/>
      <color rgb="FF1F497D"/>
      <name val="宋体"/>
      <charset val="134"/>
    </font>
    <font>
      <b/>
      <sz val="11"/>
      <color rgb="FF1F497D"/>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1"/>
      <color indexed="8"/>
      <name val="宋体"/>
      <charset val="134"/>
    </font>
    <font>
      <sz val="11"/>
      <color theme="1"/>
      <name val="宋体"/>
      <charset val="134"/>
      <scheme val="minor"/>
    </font>
    <font>
      <sz val="10"/>
      <name val="Arial"/>
      <charset val="134"/>
    </font>
    <font>
      <sz val="11"/>
      <color rgb="FF000000"/>
      <name val="Tahoma"/>
      <charset val="134"/>
    </font>
    <font>
      <sz val="12"/>
      <name val="宋体"/>
      <charset val="134"/>
    </font>
    <font>
      <sz val="12"/>
      <name val="Times New Roman"/>
      <charset val="134"/>
    </font>
    <font>
      <sz val="10"/>
      <name val="宋体"/>
      <charset val="134"/>
    </font>
    <font>
      <sz val="12"/>
      <name val="方正仿宋简体"/>
      <charset val="0"/>
    </font>
  </fonts>
  <fills count="3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8080"/>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s>
  <cellStyleXfs count="84">
    <xf numFmtId="0" fontId="0" fillId="0" borderId="0">
      <alignment vertical="center"/>
    </xf>
    <xf numFmtId="43" fontId="3" fillId="0" borderId="0">
      <alignment vertical="top"/>
      <protection locked="0"/>
    </xf>
    <xf numFmtId="176" fontId="3" fillId="0" borderId="0" applyProtection="0">
      <alignment vertical="center"/>
    </xf>
    <xf numFmtId="9" fontId="3" fillId="0" borderId="0" applyProtection="0">
      <alignment vertical="center"/>
    </xf>
    <xf numFmtId="41" fontId="3" fillId="0" borderId="0" applyProtection="0">
      <alignment vertical="center"/>
    </xf>
    <xf numFmtId="42" fontId="3" fillId="0" borderId="0" applyProtection="0">
      <alignment vertical="center"/>
    </xf>
    <xf numFmtId="0" fontId="4" fillId="0" borderId="0" applyProtection="0">
      <alignment vertical="center"/>
    </xf>
    <xf numFmtId="0" fontId="5" fillId="0" borderId="0" applyProtection="0">
      <alignment vertical="center"/>
    </xf>
    <xf numFmtId="0" fontId="3" fillId="3" borderId="10" applyProtection="0">
      <alignment vertical="center"/>
    </xf>
    <xf numFmtId="0" fontId="6" fillId="0" borderId="0" applyProtection="0">
      <alignment vertical="center"/>
    </xf>
    <xf numFmtId="0" fontId="7" fillId="0" borderId="0" applyProtection="0">
      <alignment vertical="center"/>
    </xf>
    <xf numFmtId="0" fontId="8" fillId="0" borderId="0" applyProtection="0">
      <alignment vertical="center"/>
    </xf>
    <xf numFmtId="0" fontId="9" fillId="0" borderId="11" applyProtection="0">
      <alignment vertical="center"/>
    </xf>
    <xf numFmtId="0" fontId="10" fillId="0" borderId="11" applyProtection="0">
      <alignment vertical="center"/>
    </xf>
    <xf numFmtId="0" fontId="11" fillId="0" borderId="12" applyProtection="0">
      <alignment vertical="center"/>
    </xf>
    <xf numFmtId="0" fontId="11" fillId="0" borderId="0" applyProtection="0">
      <alignment vertical="center"/>
    </xf>
    <xf numFmtId="0" fontId="12" fillId="4" borderId="13" applyProtection="0">
      <alignment vertical="center"/>
    </xf>
    <xf numFmtId="0" fontId="13" fillId="5" borderId="14" applyProtection="0">
      <alignment vertical="center"/>
    </xf>
    <xf numFmtId="0" fontId="14" fillId="5" borderId="13" applyProtection="0">
      <alignment vertical="center"/>
    </xf>
    <xf numFmtId="0" fontId="15" fillId="6" borderId="15" applyProtection="0">
      <alignment vertical="center"/>
    </xf>
    <xf numFmtId="0" fontId="16" fillId="0" borderId="16" applyProtection="0">
      <alignment vertical="center"/>
    </xf>
    <xf numFmtId="0" fontId="17" fillId="0" borderId="17" applyProtection="0">
      <alignment vertical="center"/>
    </xf>
    <xf numFmtId="0" fontId="18" fillId="7" borderId="0" applyProtection="0">
      <alignment vertical="center"/>
    </xf>
    <xf numFmtId="0" fontId="19" fillId="8" borderId="0" applyProtection="0">
      <alignment vertical="center"/>
    </xf>
    <xf numFmtId="0" fontId="20" fillId="9" borderId="0" applyProtection="0">
      <alignment vertical="center"/>
    </xf>
    <xf numFmtId="0" fontId="21" fillId="10" borderId="0" applyProtection="0">
      <alignment vertical="center"/>
    </xf>
    <xf numFmtId="0" fontId="3" fillId="11" borderId="0" applyProtection="0">
      <alignment vertical="center"/>
    </xf>
    <xf numFmtId="0" fontId="3" fillId="12" borderId="0" applyProtection="0">
      <alignment vertical="center"/>
    </xf>
    <xf numFmtId="0" fontId="21" fillId="13" borderId="0" applyProtection="0">
      <alignment vertical="center"/>
    </xf>
    <xf numFmtId="0" fontId="21" fillId="14" borderId="0" applyProtection="0">
      <alignment vertical="center"/>
    </xf>
    <xf numFmtId="0" fontId="3" fillId="15" borderId="0" applyProtection="0">
      <alignment vertical="center"/>
    </xf>
    <xf numFmtId="0" fontId="3" fillId="16" borderId="0" applyProtection="0">
      <alignment vertical="center"/>
    </xf>
    <xf numFmtId="0" fontId="21" fillId="17" borderId="0" applyProtection="0">
      <alignment vertical="center"/>
    </xf>
    <xf numFmtId="0" fontId="21" fillId="18" borderId="0" applyProtection="0">
      <alignment vertical="center"/>
    </xf>
    <xf numFmtId="0" fontId="3" fillId="19" borderId="0" applyProtection="0">
      <alignment vertical="center"/>
    </xf>
    <xf numFmtId="0" fontId="3" fillId="20" borderId="0" applyProtection="0">
      <alignment vertical="center"/>
    </xf>
    <xf numFmtId="0" fontId="21" fillId="21" borderId="0" applyProtection="0">
      <alignment vertical="center"/>
    </xf>
    <xf numFmtId="0" fontId="21" fillId="22" borderId="0" applyProtection="0">
      <alignment vertical="center"/>
    </xf>
    <xf numFmtId="0" fontId="3" fillId="23" borderId="0" applyProtection="0">
      <alignment vertical="center"/>
    </xf>
    <xf numFmtId="0" fontId="3" fillId="24" borderId="0" applyProtection="0">
      <alignment vertical="center"/>
    </xf>
    <xf numFmtId="0" fontId="21" fillId="25" borderId="0" applyProtection="0">
      <alignment vertical="center"/>
    </xf>
    <xf numFmtId="0" fontId="21" fillId="26" borderId="0" applyProtection="0">
      <alignment vertical="center"/>
    </xf>
    <xf numFmtId="0" fontId="3" fillId="27" borderId="0" applyProtection="0">
      <alignment vertical="center"/>
    </xf>
    <xf numFmtId="0" fontId="3" fillId="28" borderId="0" applyProtection="0">
      <alignment vertical="center"/>
    </xf>
    <xf numFmtId="0" fontId="21" fillId="29" borderId="0" applyProtection="0">
      <alignment vertical="center"/>
    </xf>
    <xf numFmtId="0" fontId="21" fillId="30" borderId="0" applyProtection="0">
      <alignment vertical="center"/>
    </xf>
    <xf numFmtId="0" fontId="3" fillId="31" borderId="0" applyProtection="0">
      <alignment vertical="center"/>
    </xf>
    <xf numFmtId="0" fontId="3" fillId="32" borderId="0" applyProtection="0">
      <alignment vertical="center"/>
    </xf>
    <xf numFmtId="0" fontId="21" fillId="33" borderId="0" applyProtection="0">
      <alignment vertical="center"/>
    </xf>
    <xf numFmtId="0" fontId="22" fillId="0" borderId="0" applyProtection="0">
      <alignment vertical="center"/>
    </xf>
    <xf numFmtId="0" fontId="22" fillId="0" borderId="0" applyProtection="0"/>
    <xf numFmtId="0" fontId="22" fillId="0" borderId="0">
      <alignment vertical="center"/>
    </xf>
    <xf numFmtId="0" fontId="3" fillId="0" borderId="0">
      <alignment vertical="center"/>
    </xf>
    <xf numFmtId="0" fontId="22" fillId="0" borderId="0" applyProtection="0">
      <alignment vertical="center"/>
    </xf>
    <xf numFmtId="0" fontId="23" fillId="0" borderId="0">
      <alignment vertical="center"/>
    </xf>
    <xf numFmtId="0" fontId="24" fillId="0" borderId="0" applyProtection="0"/>
    <xf numFmtId="0" fontId="24" fillId="0" borderId="0"/>
    <xf numFmtId="0" fontId="3" fillId="0" borderId="0"/>
    <xf numFmtId="0" fontId="3" fillId="0" borderId="0">
      <protection locked="0"/>
    </xf>
    <xf numFmtId="0" fontId="22" fillId="0" borderId="0">
      <alignment vertical="center"/>
    </xf>
    <xf numFmtId="0" fontId="25" fillId="0" borderId="0" applyProtection="0">
      <alignment vertical="center"/>
    </xf>
    <xf numFmtId="0" fontId="3" fillId="0" borderId="0" applyProtection="0">
      <alignment vertical="center"/>
    </xf>
    <xf numFmtId="0" fontId="22" fillId="0" borderId="0" applyProtection="0"/>
    <xf numFmtId="0" fontId="26" fillId="0" borderId="0"/>
    <xf numFmtId="0" fontId="22" fillId="0" borderId="0" applyProtection="0">
      <alignment vertical="center"/>
    </xf>
    <xf numFmtId="0" fontId="22" fillId="0" borderId="0">
      <alignment vertical="center"/>
    </xf>
    <xf numFmtId="0" fontId="26" fillId="0" borderId="0">
      <alignment vertical="center"/>
    </xf>
    <xf numFmtId="0" fontId="25" fillId="0" borderId="0">
      <protection locked="0"/>
    </xf>
    <xf numFmtId="0" fontId="26" fillId="0" borderId="0" applyProtection="0">
      <alignment vertical="center"/>
    </xf>
    <xf numFmtId="0" fontId="26" fillId="0" borderId="0">
      <protection locked="0"/>
    </xf>
    <xf numFmtId="0" fontId="22" fillId="0" borderId="0"/>
    <xf numFmtId="0" fontId="3" fillId="0" borderId="0" applyProtection="0"/>
    <xf numFmtId="0" fontId="26" fillId="0" borderId="0">
      <alignment vertical="center"/>
    </xf>
    <xf numFmtId="0" fontId="26" fillId="0" borderId="0">
      <alignment vertical="center"/>
    </xf>
    <xf numFmtId="0" fontId="3" fillId="34" borderId="0">
      <protection locked="0"/>
    </xf>
    <xf numFmtId="0" fontId="26" fillId="0" borderId="0"/>
    <xf numFmtId="0" fontId="24" fillId="0" borderId="0">
      <protection locked="0"/>
    </xf>
    <xf numFmtId="0" fontId="22" fillId="0" borderId="0">
      <protection locked="0"/>
    </xf>
    <xf numFmtId="0" fontId="26" fillId="0" borderId="0" applyProtection="0"/>
    <xf numFmtId="0" fontId="27" fillId="0" borderId="0"/>
    <xf numFmtId="0" fontId="26" fillId="0" borderId="0">
      <alignment vertical="center"/>
    </xf>
    <xf numFmtId="0" fontId="28" fillId="0" borderId="0"/>
    <xf numFmtId="0" fontId="22" fillId="0" borderId="0" applyProtection="0">
      <alignment vertical="center"/>
    </xf>
    <xf numFmtId="0" fontId="22" fillId="0" borderId="0">
      <alignment vertical="center"/>
    </xf>
  </cellStyleXfs>
  <cellXfs count="52">
    <xf numFmtId="0" fontId="0" fillId="0" borderId="0" xfId="0"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wrapText="1"/>
    </xf>
    <xf numFmtId="0" fontId="1" fillId="0" borderId="0" xfId="58" applyFont="1" applyFill="1" applyAlignment="1" applyProtection="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77" fontId="1" fillId="2"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8" fontId="1"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3" xfId="0" applyFont="1" applyFill="1" applyBorder="1" applyAlignment="1" applyProtection="1">
      <alignment horizontal="center" vertical="center" wrapText="1"/>
    </xf>
    <xf numFmtId="0" fontId="1" fillId="0" borderId="0" xfId="58" applyFont="1" applyFill="1" applyAlignment="1" applyProtection="1">
      <alignment horizontal="left"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178" fontId="1" fillId="2" borderId="3"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3" xfId="0" applyNumberFormat="1" applyFont="1" applyFill="1" applyBorder="1" applyAlignment="1">
      <alignment horizontal="center" vertical="center" wrapText="1"/>
    </xf>
    <xf numFmtId="0" fontId="1" fillId="0" borderId="0" xfId="58" applyFont="1" applyFill="1" applyAlignment="1" applyProtection="1">
      <alignment vertical="center" wrapText="1"/>
    </xf>
    <xf numFmtId="0" fontId="1" fillId="2" borderId="3" xfId="0" applyFont="1" applyFill="1" applyBorder="1" applyAlignment="1">
      <alignment horizontal="center" vertical="center"/>
    </xf>
    <xf numFmtId="0" fontId="1" fillId="0" borderId="3"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3" xfId="58" applyNumberFormat="1" applyFont="1" applyFill="1" applyBorder="1" applyAlignment="1" applyProtection="1">
      <alignment horizontal="center" vertical="center" wrapText="1"/>
    </xf>
    <xf numFmtId="179" fontId="1" fillId="0" borderId="3" xfId="0" applyNumberFormat="1" applyFont="1" applyFill="1" applyBorder="1" applyAlignment="1">
      <alignment horizontal="center" vertical="center" wrapText="1"/>
    </xf>
    <xf numFmtId="180" fontId="1" fillId="0" borderId="3" xfId="0" applyNumberFormat="1" applyFont="1" applyFill="1" applyBorder="1" applyAlignment="1">
      <alignment horizontal="center" vertical="center" wrapText="1"/>
    </xf>
    <xf numFmtId="0" fontId="1" fillId="0" borderId="3" xfId="81" applyFont="1" applyFill="1" applyBorder="1" applyAlignment="1">
      <alignment horizontal="center" vertical="center" wrapText="1"/>
    </xf>
    <xf numFmtId="49" fontId="1" fillId="0" borderId="3" xfId="0" applyNumberFormat="1" applyFont="1" applyFill="1" applyBorder="1" applyAlignment="1" applyProtection="1">
      <alignment horizontal="center" vertical="center" wrapText="1"/>
    </xf>
    <xf numFmtId="179" fontId="1" fillId="0" borderId="3" xfId="0" applyNumberFormat="1" applyFont="1" applyFill="1" applyBorder="1" applyAlignment="1">
      <alignment horizontal="left" vertical="center" wrapText="1"/>
    </xf>
    <xf numFmtId="0" fontId="1" fillId="0" borderId="3" xfId="0" applyFont="1" applyFill="1" applyBorder="1" applyAlignment="1" applyProtection="1">
      <alignment horizontal="left" vertical="center" wrapText="1"/>
    </xf>
    <xf numFmtId="178" fontId="1" fillId="0" borderId="3" xfId="54" applyNumberFormat="1" applyFont="1" applyFill="1" applyBorder="1" applyAlignment="1">
      <alignment horizontal="center" vertical="center" wrapText="1"/>
    </xf>
    <xf numFmtId="0" fontId="1" fillId="0" borderId="3" xfId="73" applyFont="1" applyFill="1" applyBorder="1" applyAlignment="1">
      <alignment horizontal="left" vertical="center" wrapText="1"/>
    </xf>
    <xf numFmtId="179" fontId="1" fillId="0" borderId="3" xfId="0" applyNumberFormat="1" applyFont="1" applyFill="1" applyBorder="1" applyAlignment="1" applyProtection="1">
      <alignment horizontal="left" vertical="center" wrapText="1"/>
    </xf>
    <xf numFmtId="180" fontId="1" fillId="2" borderId="3" xfId="0" applyNumberFormat="1" applyFont="1" applyFill="1" applyBorder="1" applyAlignment="1">
      <alignment horizontal="center" vertical="center" wrapText="1"/>
    </xf>
    <xf numFmtId="178" fontId="1" fillId="0" borderId="3" xfId="0" applyNumberFormat="1" applyFont="1" applyFill="1" applyBorder="1" applyAlignment="1" applyProtection="1">
      <alignment horizontal="center" vertical="center" wrapText="1"/>
    </xf>
    <xf numFmtId="180" fontId="1" fillId="0" borderId="3" xfId="0" applyNumberFormat="1" applyFont="1" applyFill="1" applyBorder="1" applyAlignment="1" applyProtection="1">
      <alignment horizontal="center" vertical="center" wrapText="1"/>
    </xf>
    <xf numFmtId="179" fontId="1" fillId="0" borderId="3" xfId="0" applyNumberFormat="1" applyFont="1" applyFill="1" applyBorder="1" applyAlignment="1" applyProtection="1">
      <alignment horizontal="center" vertical="center" wrapText="1"/>
    </xf>
    <xf numFmtId="180" fontId="1" fillId="0" borderId="3" xfId="0" applyNumberFormat="1" applyFont="1" applyFill="1" applyBorder="1" applyAlignment="1">
      <alignment horizontal="center" vertical="center"/>
    </xf>
    <xf numFmtId="39" fontId="1" fillId="0" borderId="3" xfId="0" applyNumberFormat="1" applyFont="1" applyFill="1" applyBorder="1" applyAlignment="1">
      <alignment horizontal="center" vertical="center" wrapText="1"/>
    </xf>
    <xf numFmtId="0" fontId="1" fillId="0" borderId="3" xfId="73" applyFont="1" applyFill="1" applyBorder="1" applyAlignment="1">
      <alignment horizontal="center" vertical="center" wrapText="1"/>
    </xf>
    <xf numFmtId="181" fontId="1" fillId="0" borderId="3" xfId="0" applyNumberFormat="1" applyFont="1" applyFill="1" applyBorder="1" applyAlignment="1">
      <alignment horizontal="center" vertical="center" wrapText="1"/>
    </xf>
    <xf numFmtId="0" fontId="1" fillId="0" borderId="3" xfId="76" applyFont="1" applyFill="1" applyBorder="1" applyAlignment="1">
      <alignment horizontal="center" vertical="center" wrapText="1"/>
      <protection locked="0"/>
    </xf>
    <xf numFmtId="181" fontId="1" fillId="0" borderId="3" xfId="0" applyNumberFormat="1" applyFont="1" applyFill="1" applyBorder="1" applyAlignment="1" applyProtection="1">
      <alignment horizontal="center" vertical="center" wrapText="1"/>
    </xf>
    <xf numFmtId="181" fontId="1" fillId="0" borderId="9" xfId="0" applyNumberFormat="1" applyFont="1" applyFill="1" applyBorder="1" applyAlignment="1">
      <alignment horizontal="center" vertical="center" wrapText="1"/>
    </xf>
  </cellXfs>
  <cellStyles count="8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产业" xfId="49"/>
    <cellStyle name="常规 2 14" xfId="50"/>
    <cellStyle name="常规_Sheet1" xfId="51"/>
    <cellStyle name="常规 12 3 2 2 2" xfId="52"/>
    <cellStyle name="常规_副本西藏自治区贫困县统筹整合使用财政涉农资金情况统计表（模版）参考表" xfId="53"/>
    <cellStyle name="常规 6" xfId="54"/>
    <cellStyle name="常规_项目投入明细_10" xfId="55"/>
    <cellStyle name="常规_项目投入明细_11" xfId="56"/>
    <cellStyle name="常规 16" xfId="57"/>
    <cellStyle name="常规 51" xfId="58"/>
    <cellStyle name="常规 4" xfId="59"/>
    <cellStyle name="常规 22" xfId="60"/>
    <cellStyle name="常规 11" xfId="61"/>
    <cellStyle name="常规 2" xfId="62"/>
    <cellStyle name="常规 50" xfId="63"/>
    <cellStyle name="常规 3 2 4" xfId="64"/>
    <cellStyle name="常规 51 2" xfId="65"/>
    <cellStyle name="常规 2 2 2" xfId="66"/>
    <cellStyle name="常规 73" xfId="67"/>
    <cellStyle name="常规 10 5" xfId="68"/>
    <cellStyle name="常规 2 2 6" xfId="69"/>
    <cellStyle name="常规 2 11" xfId="70"/>
    <cellStyle name="常规 2 2" xfId="71"/>
    <cellStyle name="常规 3" xfId="72"/>
    <cellStyle name="常规 10" xfId="73"/>
    <cellStyle name="20% - 强调文字颜色 2 7 4 4" xfId="74"/>
    <cellStyle name="常规 8" xfId="75"/>
    <cellStyle name="常规_项目投入明细_8" xfId="76"/>
    <cellStyle name="常规 4 7" xfId="77"/>
    <cellStyle name="常规 2 2 2 2" xfId="78"/>
    <cellStyle name="常规_重新梳理十二五项目-3-10金主任办后改建设内容" xfId="79"/>
    <cellStyle name="常规 2 2 2_“十四五”支持西藏经济社会发展规划建设项目建议方案20210309 -修改年份-A3版" xfId="80"/>
    <cellStyle name="常规 2 3" xfId="81"/>
    <cellStyle name="常规 11 2" xfId="82"/>
    <cellStyle name="常规 5" xfId="8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35"/>
  <sheetViews>
    <sheetView tabSelected="1" zoomScale="70" zoomScaleNormal="70" workbookViewId="0">
      <pane ySplit="6" topLeftCell="A53" activePane="bottomLeft" state="frozen"/>
      <selection/>
      <selection pane="bottomLeft" activeCell="R65" sqref="R65"/>
    </sheetView>
  </sheetViews>
  <sheetFormatPr defaultColWidth="9" defaultRowHeight="17" customHeight="1"/>
  <cols>
    <col min="1" max="1" width="6.59259259259259" style="3" customWidth="1"/>
    <col min="2" max="2" width="10.4166666666667" style="3" customWidth="1"/>
    <col min="3" max="3" width="24.8148148148148" style="3" customWidth="1"/>
    <col min="4" max="4" width="24.4444444444444" style="3" customWidth="1"/>
    <col min="5" max="5" width="12.7777777777778" style="3" customWidth="1"/>
    <col min="6" max="6" width="13.7037037037037" style="3" customWidth="1"/>
    <col min="7" max="7" width="16.8518518518519" style="3" customWidth="1"/>
    <col min="8" max="9" width="15.6296296296296" style="4" customWidth="1"/>
    <col min="10" max="13" width="12.7037037037037" style="4" customWidth="1"/>
    <col min="14" max="14" width="11.25" style="4" customWidth="1"/>
    <col min="15" max="15" width="40.2037037037037" style="2" customWidth="1"/>
    <col min="16" max="16" width="40.2037037037037" style="2" hidden="1" customWidth="1"/>
    <col min="17" max="17" width="20.9259259259259" style="3" customWidth="1"/>
    <col min="18" max="18" width="19.2037037037037" style="1" customWidth="1"/>
    <col min="19" max="19" width="11.787037037037" style="1" customWidth="1"/>
    <col min="20" max="21" width="9" style="1"/>
    <col min="22" max="24" width="9.11111111111111" style="4" customWidth="1"/>
    <col min="25" max="25" width="15.3055555555556" style="3" customWidth="1"/>
    <col min="26" max="26" width="7.13888888888889" style="1" customWidth="1"/>
    <col min="27" max="27" width="14.2777777777778" style="1" customWidth="1"/>
    <col min="28" max="30" width="11.787037037037" style="1" customWidth="1"/>
    <col min="31" max="16384" width="9" style="1"/>
  </cols>
  <sheetData>
    <row r="1" s="1" customFormat="1" customHeight="1" spans="1:26">
      <c r="A1" s="5" t="s">
        <v>0</v>
      </c>
      <c r="B1" s="5"/>
      <c r="C1" s="5"/>
      <c r="D1" s="5"/>
      <c r="E1" s="5"/>
      <c r="F1" s="5"/>
      <c r="G1" s="5"/>
      <c r="H1" s="5"/>
      <c r="I1" s="5"/>
      <c r="J1" s="5"/>
      <c r="K1" s="5"/>
      <c r="L1" s="5"/>
      <c r="M1" s="5"/>
      <c r="N1" s="5"/>
      <c r="O1" s="5"/>
      <c r="P1" s="19"/>
      <c r="Q1" s="19"/>
      <c r="R1" s="5"/>
      <c r="W1" s="27"/>
      <c r="X1" s="27"/>
      <c r="Y1" s="27"/>
      <c r="Z1" s="3"/>
    </row>
    <row r="2" s="2" customFormat="1" customHeight="1" spans="1:22">
      <c r="A2" s="2" t="s">
        <v>1</v>
      </c>
      <c r="E2" s="3"/>
      <c r="S2" s="1"/>
      <c r="T2" s="1"/>
      <c r="U2" s="1"/>
      <c r="V2" s="1"/>
    </row>
    <row r="3" s="3" customFormat="1" customHeight="1" spans="1:18">
      <c r="A3" s="6" t="s">
        <v>2</v>
      </c>
      <c r="B3" s="6" t="s">
        <v>3</v>
      </c>
      <c r="C3" s="6" t="s">
        <v>4</v>
      </c>
      <c r="D3" s="6" t="s">
        <v>5</v>
      </c>
      <c r="E3" s="6" t="s">
        <v>6</v>
      </c>
      <c r="F3" s="6" t="s">
        <v>7</v>
      </c>
      <c r="G3" s="6" t="s">
        <v>8</v>
      </c>
      <c r="H3" s="6" t="s">
        <v>9</v>
      </c>
      <c r="I3" s="20" t="s">
        <v>10</v>
      </c>
      <c r="J3" s="14" t="s">
        <v>11</v>
      </c>
      <c r="K3" s="14"/>
      <c r="L3" s="14"/>
      <c r="M3" s="14"/>
      <c r="N3" s="14"/>
      <c r="O3" s="14"/>
      <c r="P3" s="6" t="s">
        <v>12</v>
      </c>
      <c r="Q3" s="6" t="s">
        <v>13</v>
      </c>
      <c r="R3" s="6" t="s">
        <v>14</v>
      </c>
    </row>
    <row r="4" s="3" customFormat="1" customHeight="1" spans="1:18">
      <c r="A4" s="7"/>
      <c r="B4" s="7"/>
      <c r="C4" s="7"/>
      <c r="D4" s="7"/>
      <c r="E4" s="7"/>
      <c r="F4" s="7"/>
      <c r="G4" s="7"/>
      <c r="H4" s="7"/>
      <c r="I4" s="21"/>
      <c r="J4" s="22" t="s">
        <v>15</v>
      </c>
      <c r="K4" s="8" t="s">
        <v>16</v>
      </c>
      <c r="L4" s="8" t="s">
        <v>17</v>
      </c>
      <c r="M4" s="8" t="s">
        <v>18</v>
      </c>
      <c r="N4" s="8" t="s">
        <v>19</v>
      </c>
      <c r="O4" s="8" t="s">
        <v>20</v>
      </c>
      <c r="P4" s="7"/>
      <c r="Q4" s="7"/>
      <c r="R4" s="7"/>
    </row>
    <row r="5" s="3" customFormat="1" customHeight="1" spans="1:22">
      <c r="A5" s="8" t="s">
        <v>21</v>
      </c>
      <c r="B5" s="8">
        <v>1</v>
      </c>
      <c r="C5" s="8">
        <v>2</v>
      </c>
      <c r="D5" s="8">
        <v>3</v>
      </c>
      <c r="E5" s="8">
        <v>4</v>
      </c>
      <c r="F5" s="8">
        <v>5</v>
      </c>
      <c r="G5" s="8">
        <v>6</v>
      </c>
      <c r="H5" s="8">
        <v>7</v>
      </c>
      <c r="I5" s="8">
        <v>8</v>
      </c>
      <c r="J5" s="8">
        <v>9</v>
      </c>
      <c r="K5" s="8">
        <v>10</v>
      </c>
      <c r="L5" s="8">
        <v>11</v>
      </c>
      <c r="M5" s="8">
        <v>12</v>
      </c>
      <c r="N5" s="8">
        <v>13</v>
      </c>
      <c r="O5" s="8">
        <v>14</v>
      </c>
      <c r="P5" s="8">
        <v>15</v>
      </c>
      <c r="Q5" s="8">
        <v>16</v>
      </c>
      <c r="R5" s="8">
        <v>17</v>
      </c>
      <c r="S5" s="1"/>
      <c r="T5" s="1"/>
      <c r="U5" s="1"/>
      <c r="V5" s="1"/>
    </row>
    <row r="6" s="3" customFormat="1" customHeight="1" spans="1:22">
      <c r="A6" s="9" t="s">
        <v>22</v>
      </c>
      <c r="B6" s="9"/>
      <c r="C6" s="9"/>
      <c r="D6" s="9"/>
      <c r="E6" s="9"/>
      <c r="F6" s="9">
        <f>F7+F24+F41+F70+F89+F100+F115+F149+F161+F194+F211</f>
        <v>165</v>
      </c>
      <c r="G6" s="9"/>
      <c r="H6" s="9">
        <f t="shared" ref="G6:O6" si="0">H7+H24+H41+H70+H89+H100+H115+H149+H161+H194+H211</f>
        <v>140387</v>
      </c>
      <c r="I6" s="9">
        <f t="shared" si="0"/>
        <v>160737.3365</v>
      </c>
      <c r="J6" s="9">
        <f t="shared" si="0"/>
        <v>140706.97</v>
      </c>
      <c r="K6" s="9">
        <f t="shared" si="0"/>
        <v>115505</v>
      </c>
      <c r="L6" s="9">
        <f t="shared" si="0"/>
        <v>24881.97</v>
      </c>
      <c r="M6" s="9">
        <f t="shared" si="0"/>
        <v>0</v>
      </c>
      <c r="N6" s="9">
        <f t="shared" si="0"/>
        <v>0</v>
      </c>
      <c r="O6" s="9">
        <f t="shared" si="0"/>
        <v>320</v>
      </c>
      <c r="P6" s="9"/>
      <c r="Q6" s="9"/>
      <c r="R6" s="9"/>
      <c r="S6" s="1"/>
      <c r="T6" s="1"/>
      <c r="U6" s="1"/>
      <c r="V6" s="1"/>
    </row>
    <row r="7" s="1" customFormat="1" customHeight="1" spans="1:26">
      <c r="A7" s="10" t="s">
        <v>23</v>
      </c>
      <c r="B7" s="11"/>
      <c r="C7" s="11"/>
      <c r="D7" s="10"/>
      <c r="E7" s="12"/>
      <c r="F7" s="12">
        <v>11</v>
      </c>
      <c r="G7" s="12"/>
      <c r="H7" s="12">
        <v>11286</v>
      </c>
      <c r="I7" s="12">
        <v>11421.97</v>
      </c>
      <c r="J7" s="23">
        <f>J8+J12+J14+J17+J21</f>
        <v>11285.97</v>
      </c>
      <c r="K7" s="23">
        <f>K8+K12+K14+K17+K21</f>
        <v>9209</v>
      </c>
      <c r="L7" s="23">
        <f>L8+L12+L14+L17+L21</f>
        <v>2076.97</v>
      </c>
      <c r="M7" s="12">
        <f>M8+M12+M14+M17+M21</f>
        <v>0</v>
      </c>
      <c r="N7" s="12">
        <f>N8+N12+N14+N17+N21</f>
        <v>0</v>
      </c>
      <c r="O7" s="9">
        <v>0</v>
      </c>
      <c r="P7" s="9"/>
      <c r="Q7" s="9"/>
      <c r="R7" s="9"/>
      <c r="W7" s="3"/>
      <c r="X7" s="3"/>
      <c r="Y7" s="3"/>
      <c r="Z7" s="3"/>
    </row>
    <row r="8" s="1" customFormat="1" customHeight="1" spans="1:26">
      <c r="A8" s="13" t="s">
        <v>24</v>
      </c>
      <c r="B8" s="14"/>
      <c r="C8" s="14"/>
      <c r="D8" s="13"/>
      <c r="E8" s="15">
        <v>3</v>
      </c>
      <c r="F8" s="8"/>
      <c r="G8" s="8"/>
      <c r="H8" s="16"/>
      <c r="I8" s="16">
        <v>2686.86</v>
      </c>
      <c r="J8" s="16">
        <f>J9+J10+J11</f>
        <v>2686.86</v>
      </c>
      <c r="K8" s="16">
        <f>K9+K10+K11</f>
        <v>2183.49</v>
      </c>
      <c r="L8" s="16">
        <f>L9+L10+L11</f>
        <v>503.37</v>
      </c>
      <c r="M8" s="8">
        <v>0</v>
      </c>
      <c r="N8" s="8">
        <v>0</v>
      </c>
      <c r="O8" s="8">
        <v>0</v>
      </c>
      <c r="P8" s="8"/>
      <c r="Q8" s="8"/>
      <c r="R8" s="8"/>
      <c r="W8" s="3"/>
      <c r="X8" s="3"/>
      <c r="Y8" s="3"/>
      <c r="Z8" s="3"/>
    </row>
    <row r="9" s="1" customFormat="1" customHeight="1" spans="1:26">
      <c r="A9" s="13">
        <v>1</v>
      </c>
      <c r="B9" s="14" t="s">
        <v>25</v>
      </c>
      <c r="C9" s="14" t="s">
        <v>26</v>
      </c>
      <c r="D9" s="13" t="s">
        <v>27</v>
      </c>
      <c r="E9" s="8" t="s">
        <v>28</v>
      </c>
      <c r="F9" s="8" t="s">
        <v>29</v>
      </c>
      <c r="G9" s="8" t="s">
        <v>30</v>
      </c>
      <c r="H9" s="8"/>
      <c r="I9" s="8">
        <v>1470</v>
      </c>
      <c r="J9" s="8">
        <v>1470</v>
      </c>
      <c r="K9" s="8">
        <v>1176</v>
      </c>
      <c r="L9" s="8">
        <v>294</v>
      </c>
      <c r="M9" s="8">
        <v>0</v>
      </c>
      <c r="N9" s="8">
        <v>0</v>
      </c>
      <c r="O9" s="8">
        <v>0</v>
      </c>
      <c r="P9" s="8" t="s">
        <v>31</v>
      </c>
      <c r="Q9" s="8" t="s">
        <v>32</v>
      </c>
      <c r="R9" s="8"/>
      <c r="W9" s="3"/>
      <c r="X9" s="3"/>
      <c r="Y9" s="3"/>
      <c r="Z9" s="3"/>
    </row>
    <row r="10" s="1" customFormat="1" customHeight="1" spans="1:26">
      <c r="A10" s="13">
        <v>2</v>
      </c>
      <c r="B10" s="14" t="s">
        <v>25</v>
      </c>
      <c r="C10" s="14" t="s">
        <v>33</v>
      </c>
      <c r="D10" s="13" t="s">
        <v>34</v>
      </c>
      <c r="E10" s="8" t="s">
        <v>35</v>
      </c>
      <c r="F10" s="8" t="s">
        <v>29</v>
      </c>
      <c r="G10" s="8" t="s">
        <v>30</v>
      </c>
      <c r="H10" s="16"/>
      <c r="I10" s="16">
        <v>1016</v>
      </c>
      <c r="J10" s="8">
        <v>1016</v>
      </c>
      <c r="K10" s="8">
        <v>812.8</v>
      </c>
      <c r="L10" s="8">
        <v>203.2</v>
      </c>
      <c r="M10" s="8">
        <v>0</v>
      </c>
      <c r="N10" s="8">
        <v>0</v>
      </c>
      <c r="O10" s="8">
        <v>0</v>
      </c>
      <c r="P10" s="8" t="s">
        <v>36</v>
      </c>
      <c r="Q10" s="8" t="s">
        <v>37</v>
      </c>
      <c r="R10" s="8"/>
      <c r="W10" s="3"/>
      <c r="X10" s="3"/>
      <c r="Y10" s="3"/>
      <c r="Z10" s="3"/>
    </row>
    <row r="11" s="1" customFormat="1" customHeight="1" spans="1:26">
      <c r="A11" s="13">
        <v>3</v>
      </c>
      <c r="B11" s="14" t="s">
        <v>25</v>
      </c>
      <c r="C11" s="14" t="s">
        <v>38</v>
      </c>
      <c r="D11" s="13" t="s">
        <v>39</v>
      </c>
      <c r="E11" s="8" t="s">
        <v>40</v>
      </c>
      <c r="F11" s="8" t="s">
        <v>41</v>
      </c>
      <c r="G11" s="8" t="s">
        <v>30</v>
      </c>
      <c r="H11" s="8"/>
      <c r="I11" s="8">
        <v>200.86</v>
      </c>
      <c r="J11" s="8">
        <v>200.86</v>
      </c>
      <c r="K11" s="8">
        <v>194.69</v>
      </c>
      <c r="L11" s="8">
        <v>6.17000000000002</v>
      </c>
      <c r="M11" s="8">
        <v>0</v>
      </c>
      <c r="N11" s="8">
        <v>0</v>
      </c>
      <c r="O11" s="8">
        <v>0</v>
      </c>
      <c r="P11" s="24" t="s">
        <v>42</v>
      </c>
      <c r="Q11" s="8" t="s">
        <v>43</v>
      </c>
      <c r="R11" s="8"/>
      <c r="W11" s="3"/>
      <c r="X11" s="3"/>
      <c r="Y11" s="3"/>
      <c r="Z11" s="3"/>
    </row>
    <row r="12" s="1" customFormat="1" customHeight="1" spans="1:26">
      <c r="A12" s="13" t="s">
        <v>44</v>
      </c>
      <c r="B12" s="14"/>
      <c r="C12" s="14"/>
      <c r="D12" s="13"/>
      <c r="E12" s="15">
        <v>1</v>
      </c>
      <c r="F12" s="8"/>
      <c r="G12" s="8"/>
      <c r="H12" s="8"/>
      <c r="I12" s="8">
        <v>2015</v>
      </c>
      <c r="J12" s="8">
        <f>J13</f>
        <v>1879</v>
      </c>
      <c r="K12" s="8">
        <f>K13</f>
        <v>1612</v>
      </c>
      <c r="L12" s="8">
        <f>L13</f>
        <v>267</v>
      </c>
      <c r="M12" s="8">
        <v>0</v>
      </c>
      <c r="N12" s="8">
        <v>0</v>
      </c>
      <c r="O12" s="8">
        <v>0</v>
      </c>
      <c r="P12" s="8"/>
      <c r="Q12" s="8"/>
      <c r="R12" s="8"/>
      <c r="W12" s="3"/>
      <c r="X12" s="3"/>
      <c r="Y12" s="3"/>
      <c r="Z12" s="3"/>
    </row>
    <row r="13" s="1" customFormat="1" customHeight="1" spans="1:26">
      <c r="A13" s="13">
        <v>1</v>
      </c>
      <c r="B13" s="14" t="s">
        <v>25</v>
      </c>
      <c r="C13" s="14" t="s">
        <v>45</v>
      </c>
      <c r="D13" s="13" t="s">
        <v>46</v>
      </c>
      <c r="E13" s="8" t="s">
        <v>47</v>
      </c>
      <c r="F13" s="8" t="s">
        <v>29</v>
      </c>
      <c r="G13" s="8" t="s">
        <v>30</v>
      </c>
      <c r="H13" s="8"/>
      <c r="I13" s="8">
        <v>2015</v>
      </c>
      <c r="J13" s="8">
        <v>1879</v>
      </c>
      <c r="K13" s="8">
        <v>1612</v>
      </c>
      <c r="L13" s="8">
        <v>267</v>
      </c>
      <c r="M13" s="8">
        <v>0</v>
      </c>
      <c r="N13" s="8">
        <v>0</v>
      </c>
      <c r="O13" s="8">
        <v>0</v>
      </c>
      <c r="P13" s="24" t="s">
        <v>48</v>
      </c>
      <c r="Q13" s="8" t="s">
        <v>49</v>
      </c>
      <c r="R13" s="8"/>
      <c r="W13" s="3"/>
      <c r="X13" s="3"/>
      <c r="Y13" s="3"/>
      <c r="Z13" s="3"/>
    </row>
    <row r="14" s="1" customFormat="1" customHeight="1" spans="1:26">
      <c r="A14" s="13" t="s">
        <v>50</v>
      </c>
      <c r="B14" s="14"/>
      <c r="C14" s="14"/>
      <c r="D14" s="13"/>
      <c r="E14" s="15">
        <v>2</v>
      </c>
      <c r="F14" s="8"/>
      <c r="G14" s="8"/>
      <c r="H14" s="16"/>
      <c r="I14" s="16">
        <v>1510</v>
      </c>
      <c r="J14" s="16">
        <f>J15+J16</f>
        <v>1510</v>
      </c>
      <c r="K14" s="16">
        <f>K15+K16</f>
        <v>1208</v>
      </c>
      <c r="L14" s="16">
        <f>L15+L16</f>
        <v>302</v>
      </c>
      <c r="M14" s="8">
        <v>0</v>
      </c>
      <c r="N14" s="8">
        <v>0</v>
      </c>
      <c r="O14" s="8">
        <v>0</v>
      </c>
      <c r="P14" s="8"/>
      <c r="Q14" s="8"/>
      <c r="R14" s="8"/>
      <c r="W14" s="3"/>
      <c r="X14" s="3"/>
      <c r="Y14" s="3"/>
      <c r="Z14" s="3"/>
    </row>
    <row r="15" s="1" customFormat="1" customHeight="1" spans="1:26">
      <c r="A15" s="13">
        <v>1</v>
      </c>
      <c r="B15" s="14" t="s">
        <v>25</v>
      </c>
      <c r="C15" s="14" t="s">
        <v>51</v>
      </c>
      <c r="D15" s="13" t="s">
        <v>25</v>
      </c>
      <c r="E15" s="8" t="s">
        <v>52</v>
      </c>
      <c r="F15" s="8" t="s">
        <v>53</v>
      </c>
      <c r="G15" s="8" t="s">
        <v>30</v>
      </c>
      <c r="H15" s="16"/>
      <c r="I15" s="16">
        <v>970</v>
      </c>
      <c r="J15" s="8">
        <v>970</v>
      </c>
      <c r="K15" s="8">
        <v>776</v>
      </c>
      <c r="L15" s="16">
        <v>194</v>
      </c>
      <c r="M15" s="8">
        <v>0</v>
      </c>
      <c r="N15" s="8">
        <v>0</v>
      </c>
      <c r="O15" s="8">
        <v>0</v>
      </c>
      <c r="P15" s="24" t="s">
        <v>54</v>
      </c>
      <c r="Q15" s="8" t="s">
        <v>55</v>
      </c>
      <c r="R15" s="8"/>
      <c r="W15" s="3"/>
      <c r="X15" s="3"/>
      <c r="Y15" s="3"/>
      <c r="Z15" s="3"/>
    </row>
    <row r="16" s="1" customFormat="1" customHeight="1" spans="1:26">
      <c r="A16" s="13">
        <v>2</v>
      </c>
      <c r="B16" s="14" t="s">
        <v>25</v>
      </c>
      <c r="C16" s="14" t="s">
        <v>56</v>
      </c>
      <c r="D16" s="13" t="s">
        <v>57</v>
      </c>
      <c r="E16" s="8" t="s">
        <v>58</v>
      </c>
      <c r="F16" s="8" t="s">
        <v>29</v>
      </c>
      <c r="G16" s="8" t="s">
        <v>59</v>
      </c>
      <c r="H16" s="16"/>
      <c r="I16" s="16">
        <v>540</v>
      </c>
      <c r="J16" s="8">
        <v>540</v>
      </c>
      <c r="K16" s="8">
        <v>432</v>
      </c>
      <c r="L16" s="8">
        <v>108</v>
      </c>
      <c r="M16" s="8">
        <v>0</v>
      </c>
      <c r="N16" s="8">
        <v>0</v>
      </c>
      <c r="O16" s="8">
        <v>0</v>
      </c>
      <c r="P16" s="24" t="s">
        <v>60</v>
      </c>
      <c r="Q16" s="8" t="s">
        <v>55</v>
      </c>
      <c r="R16" s="8"/>
      <c r="W16" s="3"/>
      <c r="X16" s="3"/>
      <c r="Y16" s="3"/>
      <c r="Z16" s="3"/>
    </row>
    <row r="17" s="1" customFormat="1" customHeight="1" spans="1:26">
      <c r="A17" s="13" t="s">
        <v>61</v>
      </c>
      <c r="B17" s="14"/>
      <c r="C17" s="14"/>
      <c r="D17" s="13"/>
      <c r="E17" s="15">
        <v>3</v>
      </c>
      <c r="F17" s="8"/>
      <c r="G17" s="8"/>
      <c r="H17" s="16"/>
      <c r="I17" s="16">
        <v>4855</v>
      </c>
      <c r="J17" s="16">
        <f>J18+J19+J20</f>
        <v>4855</v>
      </c>
      <c r="K17" s="16">
        <f>K18+K19+K20</f>
        <v>3884</v>
      </c>
      <c r="L17" s="16">
        <f>L18+L19+L20</f>
        <v>971</v>
      </c>
      <c r="M17" s="8">
        <v>0</v>
      </c>
      <c r="N17" s="8">
        <v>0</v>
      </c>
      <c r="O17" s="8">
        <v>0</v>
      </c>
      <c r="P17" s="8"/>
      <c r="Q17" s="8"/>
      <c r="R17" s="8"/>
      <c r="W17" s="3"/>
      <c r="X17" s="3"/>
      <c r="Y17" s="3"/>
      <c r="Z17" s="3"/>
    </row>
    <row r="18" s="1" customFormat="1" customHeight="1" spans="1:26">
      <c r="A18" s="13">
        <v>1</v>
      </c>
      <c r="B18" s="14" t="s">
        <v>25</v>
      </c>
      <c r="C18" s="14" t="s">
        <v>62</v>
      </c>
      <c r="D18" s="13" t="s">
        <v>63</v>
      </c>
      <c r="E18" s="8" t="s">
        <v>64</v>
      </c>
      <c r="F18" s="8" t="s">
        <v>29</v>
      </c>
      <c r="G18" s="8" t="s">
        <v>30</v>
      </c>
      <c r="H18" s="16"/>
      <c r="I18" s="16">
        <v>1400</v>
      </c>
      <c r="J18" s="8">
        <v>1400</v>
      </c>
      <c r="K18" s="8">
        <v>1120</v>
      </c>
      <c r="L18" s="8">
        <v>280</v>
      </c>
      <c r="M18" s="8">
        <v>0</v>
      </c>
      <c r="N18" s="8">
        <v>0</v>
      </c>
      <c r="O18" s="8">
        <v>0</v>
      </c>
      <c r="P18" s="24" t="s">
        <v>65</v>
      </c>
      <c r="Q18" s="8" t="s">
        <v>37</v>
      </c>
      <c r="R18" s="8"/>
      <c r="W18" s="3"/>
      <c r="X18" s="3"/>
      <c r="Y18" s="3"/>
      <c r="Z18" s="3"/>
    </row>
    <row r="19" s="1" customFormat="1" customHeight="1" spans="1:26">
      <c r="A19" s="13">
        <v>2</v>
      </c>
      <c r="B19" s="14" t="s">
        <v>25</v>
      </c>
      <c r="C19" s="14" t="s">
        <v>66</v>
      </c>
      <c r="D19" s="13" t="s">
        <v>67</v>
      </c>
      <c r="E19" s="8" t="s">
        <v>68</v>
      </c>
      <c r="F19" s="8" t="s">
        <v>29</v>
      </c>
      <c r="G19" s="8" t="s">
        <v>30</v>
      </c>
      <c r="H19" s="8"/>
      <c r="I19" s="8">
        <v>1955</v>
      </c>
      <c r="J19" s="8">
        <v>1955</v>
      </c>
      <c r="K19" s="8">
        <v>1564</v>
      </c>
      <c r="L19" s="8">
        <v>391</v>
      </c>
      <c r="M19" s="8">
        <v>0</v>
      </c>
      <c r="N19" s="8">
        <v>0</v>
      </c>
      <c r="O19" s="8">
        <v>0</v>
      </c>
      <c r="P19" s="24" t="s">
        <v>69</v>
      </c>
      <c r="Q19" s="8" t="s">
        <v>49</v>
      </c>
      <c r="R19" s="8"/>
      <c r="W19" s="3"/>
      <c r="X19" s="3"/>
      <c r="Y19" s="3"/>
      <c r="Z19" s="3"/>
    </row>
    <row r="20" s="1" customFormat="1" customHeight="1" spans="1:26">
      <c r="A20" s="13">
        <v>3</v>
      </c>
      <c r="B20" s="14" t="s">
        <v>25</v>
      </c>
      <c r="C20" s="14" t="s">
        <v>70</v>
      </c>
      <c r="D20" s="13" t="s">
        <v>71</v>
      </c>
      <c r="E20" s="8" t="s">
        <v>72</v>
      </c>
      <c r="F20" s="8" t="s">
        <v>29</v>
      </c>
      <c r="G20" s="8" t="s">
        <v>30</v>
      </c>
      <c r="H20" s="8"/>
      <c r="I20" s="8">
        <v>1500</v>
      </c>
      <c r="J20" s="8">
        <v>1500</v>
      </c>
      <c r="K20" s="8">
        <v>1200</v>
      </c>
      <c r="L20" s="8">
        <v>300</v>
      </c>
      <c r="M20" s="8">
        <v>0</v>
      </c>
      <c r="N20" s="8">
        <v>0</v>
      </c>
      <c r="O20" s="8">
        <v>0</v>
      </c>
      <c r="P20" s="24" t="s">
        <v>73</v>
      </c>
      <c r="Q20" s="8" t="s">
        <v>49</v>
      </c>
      <c r="R20" s="8"/>
      <c r="W20" s="3"/>
      <c r="X20" s="3"/>
      <c r="Y20" s="3"/>
      <c r="Z20" s="3"/>
    </row>
    <row r="21" s="1" customFormat="1" customHeight="1" spans="1:26">
      <c r="A21" s="13" t="s">
        <v>74</v>
      </c>
      <c r="B21" s="14"/>
      <c r="C21" s="14"/>
      <c r="D21" s="13"/>
      <c r="E21" s="15">
        <v>2</v>
      </c>
      <c r="F21" s="8"/>
      <c r="G21" s="8"/>
      <c r="H21" s="16"/>
      <c r="I21" s="16">
        <v>355.11</v>
      </c>
      <c r="J21" s="16">
        <f>J22+J23</f>
        <v>355.11</v>
      </c>
      <c r="K21" s="16">
        <f>K22+K23</f>
        <v>321.51</v>
      </c>
      <c r="L21" s="16">
        <f>L22+L23</f>
        <v>33.6</v>
      </c>
      <c r="M21" s="8">
        <v>0</v>
      </c>
      <c r="N21" s="8">
        <v>0</v>
      </c>
      <c r="O21" s="8">
        <v>0</v>
      </c>
      <c r="P21" s="8"/>
      <c r="Q21" s="8"/>
      <c r="R21" s="8"/>
      <c r="W21" s="3"/>
      <c r="X21" s="3"/>
      <c r="Y21" s="3"/>
      <c r="Z21" s="3"/>
    </row>
    <row r="22" s="1" customFormat="1" customHeight="1" spans="1:26">
      <c r="A22" s="13">
        <v>1</v>
      </c>
      <c r="B22" s="14" t="s">
        <v>25</v>
      </c>
      <c r="C22" s="14" t="s">
        <v>75</v>
      </c>
      <c r="D22" s="13" t="s">
        <v>76</v>
      </c>
      <c r="E22" s="8" t="s">
        <v>77</v>
      </c>
      <c r="F22" s="8" t="s">
        <v>29</v>
      </c>
      <c r="G22" s="8" t="s">
        <v>30</v>
      </c>
      <c r="H22" s="16"/>
      <c r="I22" s="16">
        <v>168</v>
      </c>
      <c r="J22" s="8">
        <v>168</v>
      </c>
      <c r="K22" s="8">
        <v>134.4</v>
      </c>
      <c r="L22" s="8">
        <v>33.6</v>
      </c>
      <c r="M22" s="8">
        <v>0</v>
      </c>
      <c r="N22" s="8">
        <v>0</v>
      </c>
      <c r="O22" s="8">
        <v>0</v>
      </c>
      <c r="P22" s="24" t="s">
        <v>78</v>
      </c>
      <c r="Q22" s="8" t="s">
        <v>79</v>
      </c>
      <c r="R22" s="8"/>
      <c r="W22" s="3"/>
      <c r="X22" s="3"/>
      <c r="Y22" s="3"/>
      <c r="Z22" s="3"/>
    </row>
    <row r="23" s="1" customFormat="1" customHeight="1" spans="1:26">
      <c r="A23" s="13">
        <v>2</v>
      </c>
      <c r="B23" s="14" t="s">
        <v>25</v>
      </c>
      <c r="C23" s="14" t="s">
        <v>80</v>
      </c>
      <c r="D23" s="13" t="s">
        <v>76</v>
      </c>
      <c r="E23" s="8" t="s">
        <v>81</v>
      </c>
      <c r="F23" s="8" t="s">
        <v>29</v>
      </c>
      <c r="G23" s="8" t="s">
        <v>30</v>
      </c>
      <c r="H23" s="16"/>
      <c r="I23" s="16">
        <v>187.11</v>
      </c>
      <c r="J23" s="8">
        <v>187.11</v>
      </c>
      <c r="K23" s="16">
        <v>187.11</v>
      </c>
      <c r="L23" s="8">
        <v>0</v>
      </c>
      <c r="M23" s="8">
        <v>0</v>
      </c>
      <c r="N23" s="8">
        <v>0</v>
      </c>
      <c r="O23" s="8">
        <v>0</v>
      </c>
      <c r="P23" s="24" t="s">
        <v>82</v>
      </c>
      <c r="Q23" s="8"/>
      <c r="R23" s="8"/>
      <c r="W23" s="3"/>
      <c r="X23" s="3"/>
      <c r="Y23" s="3"/>
      <c r="Z23" s="3"/>
    </row>
    <row r="24" s="1" customFormat="1" customHeight="1" spans="1:25">
      <c r="A24" s="10" t="s">
        <v>83</v>
      </c>
      <c r="B24" s="11"/>
      <c r="C24" s="11"/>
      <c r="D24" s="10"/>
      <c r="E24" s="9"/>
      <c r="F24" s="9">
        <v>11</v>
      </c>
      <c r="G24" s="9"/>
      <c r="H24" s="12">
        <v>12309</v>
      </c>
      <c r="I24" s="9">
        <v>12632.97</v>
      </c>
      <c r="J24" s="9">
        <f t="shared" ref="J24:L24" si="1">J25+J31+J33+J36+J39</f>
        <v>12629</v>
      </c>
      <c r="K24" s="9">
        <f t="shared" si="1"/>
        <v>10063</v>
      </c>
      <c r="L24" s="9">
        <f t="shared" si="1"/>
        <v>2246</v>
      </c>
      <c r="M24" s="9">
        <v>0</v>
      </c>
      <c r="N24" s="9">
        <v>0</v>
      </c>
      <c r="O24" s="9">
        <f>O25+O31+O33+O36+O39</f>
        <v>320</v>
      </c>
      <c r="P24" s="25"/>
      <c r="Q24" s="9"/>
      <c r="R24" s="28"/>
      <c r="V24" s="4"/>
      <c r="W24" s="4"/>
      <c r="X24" s="4"/>
      <c r="Y24" s="3"/>
    </row>
    <row r="25" s="1" customFormat="1" customHeight="1" spans="1:25">
      <c r="A25" s="13" t="s">
        <v>84</v>
      </c>
      <c r="B25" s="14"/>
      <c r="C25" s="14"/>
      <c r="D25" s="13"/>
      <c r="E25" s="8">
        <v>5</v>
      </c>
      <c r="F25" s="8"/>
      <c r="G25" s="8"/>
      <c r="H25" s="8"/>
      <c r="I25" s="8">
        <v>5953</v>
      </c>
      <c r="J25" s="17">
        <f t="shared" ref="J25:L25" si="2">SUM(J26:J30)</f>
        <v>5953</v>
      </c>
      <c r="K25" s="17">
        <f t="shared" si="2"/>
        <v>4679.74</v>
      </c>
      <c r="L25" s="17">
        <f t="shared" si="2"/>
        <v>953.260000000001</v>
      </c>
      <c r="M25" s="17">
        <v>0</v>
      </c>
      <c r="N25" s="17">
        <v>0</v>
      </c>
      <c r="O25" s="17">
        <f>SUM(O26:O30)</f>
        <v>320</v>
      </c>
      <c r="P25" s="24"/>
      <c r="Q25" s="8"/>
      <c r="R25" s="29"/>
      <c r="V25" s="4"/>
      <c r="W25" s="4"/>
      <c r="X25" s="4"/>
      <c r="Y25" s="3"/>
    </row>
    <row r="26" s="1" customFormat="1" customHeight="1" spans="1:25">
      <c r="A26" s="13">
        <v>1</v>
      </c>
      <c r="B26" s="14" t="s">
        <v>85</v>
      </c>
      <c r="C26" s="14" t="s">
        <v>86</v>
      </c>
      <c r="D26" s="13" t="s">
        <v>87</v>
      </c>
      <c r="E26" s="8" t="s">
        <v>88</v>
      </c>
      <c r="F26" s="8" t="s">
        <v>29</v>
      </c>
      <c r="G26" s="8" t="s">
        <v>89</v>
      </c>
      <c r="H26" s="8"/>
      <c r="I26" s="8">
        <v>3520</v>
      </c>
      <c r="J26" s="17">
        <v>3520</v>
      </c>
      <c r="K26" s="17">
        <v>2733.34</v>
      </c>
      <c r="L26" s="17">
        <v>466.660000000001</v>
      </c>
      <c r="M26" s="17">
        <v>0</v>
      </c>
      <c r="N26" s="17">
        <v>0</v>
      </c>
      <c r="O26" s="17">
        <v>320</v>
      </c>
      <c r="P26" s="24" t="s">
        <v>90</v>
      </c>
      <c r="Q26" s="8" t="s">
        <v>91</v>
      </c>
      <c r="R26" s="8" t="s">
        <v>92</v>
      </c>
      <c r="V26" s="4"/>
      <c r="W26" s="4"/>
      <c r="X26" s="4"/>
      <c r="Y26" s="3"/>
    </row>
    <row r="27" s="1" customFormat="1" customHeight="1" spans="1:25">
      <c r="A27" s="13">
        <v>2</v>
      </c>
      <c r="B27" s="14" t="s">
        <v>85</v>
      </c>
      <c r="C27" s="14" t="s">
        <v>93</v>
      </c>
      <c r="D27" s="13" t="s">
        <v>94</v>
      </c>
      <c r="E27" s="8" t="s">
        <v>95</v>
      </c>
      <c r="F27" s="8" t="s">
        <v>29</v>
      </c>
      <c r="G27" s="8" t="s">
        <v>89</v>
      </c>
      <c r="H27" s="8"/>
      <c r="I27" s="8">
        <v>785</v>
      </c>
      <c r="J27" s="17">
        <v>785</v>
      </c>
      <c r="K27" s="17">
        <v>628</v>
      </c>
      <c r="L27" s="17">
        <v>157</v>
      </c>
      <c r="M27" s="17">
        <v>0</v>
      </c>
      <c r="N27" s="17">
        <v>0</v>
      </c>
      <c r="O27" s="8">
        <v>0</v>
      </c>
      <c r="P27" s="24" t="s">
        <v>96</v>
      </c>
      <c r="Q27" s="8" t="s">
        <v>91</v>
      </c>
      <c r="R27" s="29"/>
      <c r="V27" s="4"/>
      <c r="W27" s="4"/>
      <c r="X27" s="4"/>
      <c r="Y27" s="3"/>
    </row>
    <row r="28" s="1" customFormat="1" customHeight="1" spans="1:25">
      <c r="A28" s="13">
        <v>3</v>
      </c>
      <c r="B28" s="14" t="s">
        <v>85</v>
      </c>
      <c r="C28" s="14" t="s">
        <v>97</v>
      </c>
      <c r="D28" s="13" t="s">
        <v>98</v>
      </c>
      <c r="E28" s="8" t="s">
        <v>99</v>
      </c>
      <c r="F28" s="8" t="s">
        <v>29</v>
      </c>
      <c r="G28" s="8" t="s">
        <v>89</v>
      </c>
      <c r="H28" s="8"/>
      <c r="I28" s="8">
        <v>658</v>
      </c>
      <c r="J28" s="17">
        <v>658</v>
      </c>
      <c r="K28" s="17">
        <v>526.4</v>
      </c>
      <c r="L28" s="17">
        <v>131.6</v>
      </c>
      <c r="M28" s="17">
        <v>0</v>
      </c>
      <c r="N28" s="17">
        <v>0</v>
      </c>
      <c r="O28" s="8">
        <v>0</v>
      </c>
      <c r="P28" s="24" t="s">
        <v>96</v>
      </c>
      <c r="Q28" s="8" t="s">
        <v>91</v>
      </c>
      <c r="R28" s="29"/>
      <c r="V28" s="4"/>
      <c r="W28" s="4"/>
      <c r="X28" s="4"/>
      <c r="Y28" s="3"/>
    </row>
    <row r="29" s="1" customFormat="1" customHeight="1" spans="1:25">
      <c r="A29" s="13">
        <v>4</v>
      </c>
      <c r="B29" s="14" t="s">
        <v>85</v>
      </c>
      <c r="C29" s="14" t="s">
        <v>100</v>
      </c>
      <c r="D29" s="13" t="s">
        <v>101</v>
      </c>
      <c r="E29" s="8" t="s">
        <v>102</v>
      </c>
      <c r="F29" s="8" t="s">
        <v>29</v>
      </c>
      <c r="G29" s="8" t="s">
        <v>89</v>
      </c>
      <c r="H29" s="8"/>
      <c r="I29" s="8">
        <v>930</v>
      </c>
      <c r="J29" s="17">
        <v>930</v>
      </c>
      <c r="K29" s="17">
        <v>744</v>
      </c>
      <c r="L29" s="17">
        <v>186</v>
      </c>
      <c r="M29" s="17">
        <v>0</v>
      </c>
      <c r="N29" s="17">
        <v>0</v>
      </c>
      <c r="O29" s="8">
        <v>0</v>
      </c>
      <c r="P29" s="24" t="s">
        <v>103</v>
      </c>
      <c r="Q29" s="8" t="s">
        <v>91</v>
      </c>
      <c r="R29" s="29"/>
      <c r="V29" s="4"/>
      <c r="W29" s="4"/>
      <c r="X29" s="4"/>
      <c r="Y29" s="3"/>
    </row>
    <row r="30" s="1" customFormat="1" customHeight="1" spans="1:25">
      <c r="A30" s="13">
        <v>5</v>
      </c>
      <c r="B30" s="14" t="s">
        <v>85</v>
      </c>
      <c r="C30" s="14" t="s">
        <v>104</v>
      </c>
      <c r="D30" s="13" t="s">
        <v>105</v>
      </c>
      <c r="E30" s="8" t="s">
        <v>106</v>
      </c>
      <c r="F30" s="8" t="s">
        <v>29</v>
      </c>
      <c r="G30" s="8" t="s">
        <v>89</v>
      </c>
      <c r="H30" s="8"/>
      <c r="I30" s="8">
        <v>60</v>
      </c>
      <c r="J30" s="17">
        <v>60</v>
      </c>
      <c r="K30" s="17">
        <v>48</v>
      </c>
      <c r="L30" s="17">
        <v>12</v>
      </c>
      <c r="M30" s="17">
        <v>0</v>
      </c>
      <c r="N30" s="17">
        <v>0</v>
      </c>
      <c r="O30" s="8">
        <v>0</v>
      </c>
      <c r="P30" s="24" t="s">
        <v>107</v>
      </c>
      <c r="Q30" s="8" t="s">
        <v>91</v>
      </c>
      <c r="R30" s="29"/>
      <c r="V30" s="4"/>
      <c r="W30" s="4"/>
      <c r="X30" s="4"/>
      <c r="Y30" s="3"/>
    </row>
    <row r="31" s="1" customFormat="1" customHeight="1" spans="1:25">
      <c r="A31" s="13" t="s">
        <v>108</v>
      </c>
      <c r="B31" s="14"/>
      <c r="C31" s="14"/>
      <c r="D31" s="13"/>
      <c r="E31" s="8">
        <v>1</v>
      </c>
      <c r="F31" s="8"/>
      <c r="G31" s="8"/>
      <c r="H31" s="8"/>
      <c r="I31" s="8">
        <v>2700</v>
      </c>
      <c r="J31" s="17">
        <f t="shared" ref="J31:L31" si="3">J32</f>
        <v>2700</v>
      </c>
      <c r="K31" s="17">
        <f t="shared" si="3"/>
        <v>2160</v>
      </c>
      <c r="L31" s="17">
        <f t="shared" si="3"/>
        <v>540</v>
      </c>
      <c r="M31" s="17">
        <v>0</v>
      </c>
      <c r="N31" s="17">
        <v>0</v>
      </c>
      <c r="O31" s="8">
        <v>0</v>
      </c>
      <c r="P31" s="24"/>
      <c r="Q31" s="8"/>
      <c r="R31" s="29"/>
      <c r="V31" s="4"/>
      <c r="W31" s="4"/>
      <c r="X31" s="4"/>
      <c r="Y31" s="3"/>
    </row>
    <row r="32" s="1" customFormat="1" customHeight="1" spans="1:25">
      <c r="A32" s="13">
        <v>1</v>
      </c>
      <c r="B32" s="14" t="s">
        <v>85</v>
      </c>
      <c r="C32" s="14" t="s">
        <v>109</v>
      </c>
      <c r="D32" s="13" t="s">
        <v>110</v>
      </c>
      <c r="E32" s="8" t="s">
        <v>111</v>
      </c>
      <c r="F32" s="8" t="s">
        <v>29</v>
      </c>
      <c r="G32" s="8" t="s">
        <v>89</v>
      </c>
      <c r="H32" s="8"/>
      <c r="I32" s="8">
        <v>2700</v>
      </c>
      <c r="J32" s="17">
        <v>2700</v>
      </c>
      <c r="K32" s="17">
        <v>2160</v>
      </c>
      <c r="L32" s="17">
        <v>540</v>
      </c>
      <c r="M32" s="17">
        <v>0</v>
      </c>
      <c r="N32" s="17">
        <v>0</v>
      </c>
      <c r="O32" s="8">
        <v>0</v>
      </c>
      <c r="P32" s="24" t="s">
        <v>112</v>
      </c>
      <c r="Q32" s="8" t="s">
        <v>91</v>
      </c>
      <c r="R32" s="29"/>
      <c r="V32" s="4"/>
      <c r="W32" s="4"/>
      <c r="X32" s="4"/>
      <c r="Y32" s="3"/>
    </row>
    <row r="33" s="1" customFormat="1" customHeight="1" spans="1:25">
      <c r="A33" s="13" t="s">
        <v>50</v>
      </c>
      <c r="B33" s="14"/>
      <c r="C33" s="14"/>
      <c r="D33" s="13"/>
      <c r="E33" s="8">
        <v>2</v>
      </c>
      <c r="F33" s="8"/>
      <c r="G33" s="8"/>
      <c r="H33" s="8"/>
      <c r="I33" s="8">
        <v>3482.91</v>
      </c>
      <c r="J33" s="17">
        <f t="shared" ref="J33:L33" si="4">SUM(J34:J35)</f>
        <v>3478.94</v>
      </c>
      <c r="K33" s="17">
        <f t="shared" si="4"/>
        <v>2787</v>
      </c>
      <c r="L33" s="17">
        <f t="shared" si="4"/>
        <v>691.939999999999</v>
      </c>
      <c r="M33" s="17">
        <v>0</v>
      </c>
      <c r="N33" s="17">
        <v>0</v>
      </c>
      <c r="O33" s="8">
        <v>0</v>
      </c>
      <c r="P33" s="24"/>
      <c r="Q33" s="8"/>
      <c r="R33" s="29"/>
      <c r="V33" s="4"/>
      <c r="W33" s="4"/>
      <c r="X33" s="4"/>
      <c r="Y33" s="3"/>
    </row>
    <row r="34" s="1" customFormat="1" customHeight="1" spans="1:25">
      <c r="A34" s="13">
        <v>1</v>
      </c>
      <c r="B34" s="14" t="s">
        <v>85</v>
      </c>
      <c r="C34" s="14" t="s">
        <v>113</v>
      </c>
      <c r="D34" s="13" t="s">
        <v>114</v>
      </c>
      <c r="E34" s="8" t="s">
        <v>115</v>
      </c>
      <c r="F34" s="8" t="s">
        <v>29</v>
      </c>
      <c r="G34" s="8" t="s">
        <v>89</v>
      </c>
      <c r="H34" s="8"/>
      <c r="I34" s="8">
        <v>2800</v>
      </c>
      <c r="J34" s="17">
        <v>2800</v>
      </c>
      <c r="K34" s="17">
        <v>2240</v>
      </c>
      <c r="L34" s="17">
        <v>560</v>
      </c>
      <c r="M34" s="17">
        <v>0</v>
      </c>
      <c r="N34" s="17">
        <v>0</v>
      </c>
      <c r="O34" s="8">
        <v>0</v>
      </c>
      <c r="P34" s="24" t="s">
        <v>116</v>
      </c>
      <c r="Q34" s="8" t="s">
        <v>117</v>
      </c>
      <c r="R34" s="29"/>
      <c r="V34" s="4"/>
      <c r="W34" s="4"/>
      <c r="X34" s="4"/>
      <c r="Y34" s="3"/>
    </row>
    <row r="35" s="1" customFormat="1" customHeight="1" spans="1:25">
      <c r="A35" s="13">
        <v>2</v>
      </c>
      <c r="B35" s="14" t="s">
        <v>85</v>
      </c>
      <c r="C35" s="14" t="s">
        <v>118</v>
      </c>
      <c r="D35" s="13" t="s">
        <v>119</v>
      </c>
      <c r="E35" s="8" t="s">
        <v>120</v>
      </c>
      <c r="F35" s="8" t="s">
        <v>29</v>
      </c>
      <c r="G35" s="8" t="s">
        <v>121</v>
      </c>
      <c r="H35" s="8"/>
      <c r="I35" s="8">
        <v>682.91</v>
      </c>
      <c r="J35" s="8">
        <v>678.94</v>
      </c>
      <c r="K35" s="17">
        <v>547</v>
      </c>
      <c r="L35" s="17">
        <v>131.939999999999</v>
      </c>
      <c r="M35" s="17">
        <v>0</v>
      </c>
      <c r="N35" s="17">
        <v>0</v>
      </c>
      <c r="O35" s="8">
        <v>0</v>
      </c>
      <c r="P35" s="24" t="s">
        <v>122</v>
      </c>
      <c r="Q35" s="8" t="s">
        <v>117</v>
      </c>
      <c r="R35" s="8" t="s">
        <v>123</v>
      </c>
      <c r="V35" s="4"/>
      <c r="W35" s="4"/>
      <c r="X35" s="4"/>
      <c r="Y35" s="3"/>
    </row>
    <row r="36" s="1" customFormat="1" customHeight="1" spans="1:25">
      <c r="A36" s="13" t="s">
        <v>124</v>
      </c>
      <c r="B36" s="14"/>
      <c r="C36" s="14"/>
      <c r="D36" s="13"/>
      <c r="E36" s="8">
        <v>2</v>
      </c>
      <c r="F36" s="8"/>
      <c r="G36" s="8"/>
      <c r="H36" s="8"/>
      <c r="I36" s="8">
        <v>304</v>
      </c>
      <c r="J36" s="17">
        <f t="shared" ref="J36:L36" si="5">SUM(J37:J38)</f>
        <v>304</v>
      </c>
      <c r="K36" s="17">
        <f t="shared" si="5"/>
        <v>243.2</v>
      </c>
      <c r="L36" s="17">
        <f t="shared" si="5"/>
        <v>60.8</v>
      </c>
      <c r="M36" s="17">
        <v>0</v>
      </c>
      <c r="N36" s="17">
        <v>0</v>
      </c>
      <c r="O36" s="8">
        <v>0</v>
      </c>
      <c r="P36" s="24"/>
      <c r="Q36" s="8"/>
      <c r="R36" s="29"/>
      <c r="V36" s="4"/>
      <c r="W36" s="4"/>
      <c r="X36" s="4"/>
      <c r="Y36" s="3"/>
    </row>
    <row r="37" s="1" customFormat="1" customHeight="1" spans="1:25">
      <c r="A37" s="13">
        <v>1</v>
      </c>
      <c r="B37" s="14" t="s">
        <v>85</v>
      </c>
      <c r="C37" s="14" t="s">
        <v>125</v>
      </c>
      <c r="D37" s="13" t="s">
        <v>85</v>
      </c>
      <c r="E37" s="8" t="s">
        <v>126</v>
      </c>
      <c r="F37" s="8" t="s">
        <v>29</v>
      </c>
      <c r="G37" s="8" t="s">
        <v>127</v>
      </c>
      <c r="H37" s="8"/>
      <c r="I37" s="8">
        <v>204</v>
      </c>
      <c r="J37" s="17">
        <v>204</v>
      </c>
      <c r="K37" s="17">
        <v>163.2</v>
      </c>
      <c r="L37" s="17">
        <v>40.8</v>
      </c>
      <c r="M37" s="17">
        <v>0</v>
      </c>
      <c r="N37" s="17">
        <v>0</v>
      </c>
      <c r="O37" s="8">
        <v>0</v>
      </c>
      <c r="P37" s="24" t="s">
        <v>128</v>
      </c>
      <c r="Q37" s="8" t="s">
        <v>129</v>
      </c>
      <c r="R37" s="29"/>
      <c r="V37" s="4"/>
      <c r="W37" s="4"/>
      <c r="X37" s="4"/>
      <c r="Y37" s="3"/>
    </row>
    <row r="38" s="1" customFormat="1" customHeight="1" spans="1:25">
      <c r="A38" s="13">
        <v>2</v>
      </c>
      <c r="B38" s="14" t="s">
        <v>85</v>
      </c>
      <c r="C38" s="14" t="s">
        <v>130</v>
      </c>
      <c r="D38" s="13" t="s">
        <v>85</v>
      </c>
      <c r="E38" s="8" t="s">
        <v>131</v>
      </c>
      <c r="F38" s="8" t="s">
        <v>29</v>
      </c>
      <c r="G38" s="8" t="s">
        <v>132</v>
      </c>
      <c r="H38" s="8"/>
      <c r="I38" s="8">
        <v>100</v>
      </c>
      <c r="J38" s="17">
        <v>100</v>
      </c>
      <c r="K38" s="17">
        <v>80</v>
      </c>
      <c r="L38" s="17">
        <v>20</v>
      </c>
      <c r="M38" s="17">
        <v>0</v>
      </c>
      <c r="N38" s="17">
        <v>0</v>
      </c>
      <c r="O38" s="8">
        <v>0</v>
      </c>
      <c r="P38" s="24" t="s">
        <v>133</v>
      </c>
      <c r="Q38" s="8" t="s">
        <v>129</v>
      </c>
      <c r="R38" s="29"/>
      <c r="V38" s="4"/>
      <c r="W38" s="4"/>
      <c r="X38" s="4"/>
      <c r="Y38" s="3"/>
    </row>
    <row r="39" s="1" customFormat="1" customHeight="1" spans="1:25">
      <c r="A39" s="13" t="s">
        <v>134</v>
      </c>
      <c r="B39" s="14"/>
      <c r="C39" s="14"/>
      <c r="D39" s="13"/>
      <c r="E39" s="8">
        <v>1</v>
      </c>
      <c r="F39" s="8"/>
      <c r="G39" s="8"/>
      <c r="H39" s="8"/>
      <c r="I39" s="8">
        <v>193.06</v>
      </c>
      <c r="J39" s="17">
        <f t="shared" ref="J39:L39" si="6">J40</f>
        <v>193.06</v>
      </c>
      <c r="K39" s="17">
        <f t="shared" si="6"/>
        <v>193.06</v>
      </c>
      <c r="L39" s="17">
        <f t="shared" si="6"/>
        <v>0</v>
      </c>
      <c r="M39" s="17">
        <v>0</v>
      </c>
      <c r="N39" s="17">
        <v>0</v>
      </c>
      <c r="O39" s="8">
        <v>0</v>
      </c>
      <c r="P39" s="24"/>
      <c r="Q39" s="8"/>
      <c r="R39" s="29"/>
      <c r="V39" s="4"/>
      <c r="W39" s="4"/>
      <c r="X39" s="4"/>
      <c r="Y39" s="3"/>
    </row>
    <row r="40" s="1" customFormat="1" customHeight="1" spans="1:25">
      <c r="A40" s="13">
        <v>1</v>
      </c>
      <c r="B40" s="14" t="s">
        <v>85</v>
      </c>
      <c r="C40" s="14" t="s">
        <v>135</v>
      </c>
      <c r="D40" s="13" t="s">
        <v>136</v>
      </c>
      <c r="E40" s="8" t="s">
        <v>137</v>
      </c>
      <c r="F40" s="8" t="s">
        <v>29</v>
      </c>
      <c r="G40" s="8" t="s">
        <v>89</v>
      </c>
      <c r="H40" s="8"/>
      <c r="I40" s="8">
        <v>193.06</v>
      </c>
      <c r="J40" s="17">
        <v>193.06</v>
      </c>
      <c r="K40" s="17">
        <v>193.06</v>
      </c>
      <c r="L40" s="17">
        <v>0</v>
      </c>
      <c r="M40" s="17">
        <v>0</v>
      </c>
      <c r="N40" s="17">
        <v>0</v>
      </c>
      <c r="O40" s="8">
        <v>0</v>
      </c>
      <c r="P40" s="24" t="s">
        <v>138</v>
      </c>
      <c r="Q40" s="8"/>
      <c r="R40" s="29"/>
      <c r="V40" s="4"/>
      <c r="W40" s="4"/>
      <c r="X40" s="4"/>
      <c r="Y40" s="3"/>
    </row>
    <row r="41" s="1" customFormat="1" customHeight="1" spans="1:25">
      <c r="A41" s="10" t="s">
        <v>139</v>
      </c>
      <c r="B41" s="11"/>
      <c r="C41" s="11"/>
      <c r="D41" s="10"/>
      <c r="E41" s="9"/>
      <c r="F41" s="9">
        <v>23</v>
      </c>
      <c r="G41" s="9"/>
      <c r="H41" s="12">
        <v>11458</v>
      </c>
      <c r="I41" s="26">
        <v>13763.9</v>
      </c>
      <c r="J41" s="26">
        <f t="shared" ref="J41:J47" si="7">K41+L41</f>
        <v>11458</v>
      </c>
      <c r="K41" s="26">
        <v>9398</v>
      </c>
      <c r="L41" s="26">
        <v>2060</v>
      </c>
      <c r="M41" s="26">
        <v>0</v>
      </c>
      <c r="N41" s="26">
        <v>0</v>
      </c>
      <c r="O41" s="9">
        <v>0</v>
      </c>
      <c r="P41" s="25"/>
      <c r="Q41" s="9"/>
      <c r="R41" s="28"/>
      <c r="V41" s="4"/>
      <c r="W41" s="4"/>
      <c r="X41" s="4"/>
      <c r="Y41" s="3"/>
    </row>
    <row r="42" s="1" customFormat="1" customHeight="1" spans="1:25">
      <c r="A42" s="13" t="s">
        <v>24</v>
      </c>
      <c r="B42" s="14"/>
      <c r="C42" s="14"/>
      <c r="D42" s="13"/>
      <c r="E42" s="15">
        <v>5</v>
      </c>
      <c r="F42" s="16"/>
      <c r="G42" s="8"/>
      <c r="H42" s="17"/>
      <c r="I42" s="17">
        <v>1578.31</v>
      </c>
      <c r="J42" s="17">
        <f t="shared" si="7"/>
        <v>1430.95</v>
      </c>
      <c r="K42" s="17">
        <v>1163.92</v>
      </c>
      <c r="L42" s="17">
        <v>267.03</v>
      </c>
      <c r="M42" s="17">
        <v>0</v>
      </c>
      <c r="N42" s="17">
        <v>0</v>
      </c>
      <c r="O42" s="8">
        <v>0</v>
      </c>
      <c r="P42" s="24"/>
      <c r="Q42" s="8"/>
      <c r="R42" s="29"/>
      <c r="V42" s="4"/>
      <c r="W42" s="4"/>
      <c r="X42" s="4"/>
      <c r="Y42" s="3"/>
    </row>
    <row r="43" s="1" customFormat="1" customHeight="1" spans="1:25">
      <c r="A43" s="13">
        <v>1</v>
      </c>
      <c r="B43" s="14" t="s">
        <v>140</v>
      </c>
      <c r="C43" s="14" t="s">
        <v>141</v>
      </c>
      <c r="D43" s="13" t="s">
        <v>142</v>
      </c>
      <c r="E43" s="8" t="s">
        <v>143</v>
      </c>
      <c r="F43" s="18" t="s">
        <v>29</v>
      </c>
      <c r="G43" s="18" t="s">
        <v>89</v>
      </c>
      <c r="H43" s="17"/>
      <c r="I43" s="17">
        <v>348.18</v>
      </c>
      <c r="J43" s="17">
        <f t="shared" si="7"/>
        <v>332.93</v>
      </c>
      <c r="K43" s="17">
        <v>281.9</v>
      </c>
      <c r="L43" s="17">
        <v>51.03</v>
      </c>
      <c r="M43" s="17">
        <v>0</v>
      </c>
      <c r="N43" s="17">
        <v>0</v>
      </c>
      <c r="O43" s="8">
        <v>0</v>
      </c>
      <c r="P43" s="24" t="s">
        <v>144</v>
      </c>
      <c r="Q43" s="8" t="s">
        <v>145</v>
      </c>
      <c r="R43" s="29"/>
      <c r="V43" s="4"/>
      <c r="W43" s="4"/>
      <c r="X43" s="4"/>
      <c r="Y43" s="3"/>
    </row>
    <row r="44" s="1" customFormat="1" customHeight="1" spans="1:25">
      <c r="A44" s="13">
        <v>2</v>
      </c>
      <c r="B44" s="14" t="s">
        <v>140</v>
      </c>
      <c r="C44" s="14" t="s">
        <v>146</v>
      </c>
      <c r="D44" s="13" t="s">
        <v>147</v>
      </c>
      <c r="E44" s="8" t="s">
        <v>148</v>
      </c>
      <c r="F44" s="18" t="s">
        <v>29</v>
      </c>
      <c r="G44" s="18" t="s">
        <v>89</v>
      </c>
      <c r="H44" s="17"/>
      <c r="I44" s="17">
        <v>620.13</v>
      </c>
      <c r="J44" s="17">
        <f t="shared" si="7"/>
        <v>568.02</v>
      </c>
      <c r="K44" s="17">
        <v>492.02</v>
      </c>
      <c r="L44" s="17">
        <v>76</v>
      </c>
      <c r="M44" s="17">
        <v>0</v>
      </c>
      <c r="N44" s="17">
        <v>0</v>
      </c>
      <c r="O44" s="8">
        <v>0</v>
      </c>
      <c r="P44" s="24" t="s">
        <v>149</v>
      </c>
      <c r="Q44" s="8" t="s">
        <v>145</v>
      </c>
      <c r="R44" s="29"/>
      <c r="V44" s="4"/>
      <c r="W44" s="4"/>
      <c r="X44" s="4"/>
      <c r="Y44" s="3"/>
    </row>
    <row r="45" s="1" customFormat="1" customHeight="1" spans="1:25">
      <c r="A45" s="13">
        <v>3</v>
      </c>
      <c r="B45" s="14" t="s">
        <v>140</v>
      </c>
      <c r="C45" s="14" t="s">
        <v>150</v>
      </c>
      <c r="D45" s="13" t="s">
        <v>151</v>
      </c>
      <c r="E45" s="8" t="s">
        <v>152</v>
      </c>
      <c r="F45" s="18" t="s">
        <v>153</v>
      </c>
      <c r="G45" s="18" t="s">
        <v>89</v>
      </c>
      <c r="H45" s="17"/>
      <c r="I45" s="17">
        <v>180</v>
      </c>
      <c r="J45" s="17">
        <f t="shared" si="7"/>
        <v>160</v>
      </c>
      <c r="K45" s="17">
        <v>120</v>
      </c>
      <c r="L45" s="17">
        <v>40</v>
      </c>
      <c r="M45" s="17">
        <v>0</v>
      </c>
      <c r="N45" s="17">
        <v>0</v>
      </c>
      <c r="O45" s="8">
        <v>0</v>
      </c>
      <c r="P45" s="24" t="s">
        <v>154</v>
      </c>
      <c r="Q45" s="8" t="s">
        <v>155</v>
      </c>
      <c r="R45" s="29"/>
      <c r="V45" s="4"/>
      <c r="W45" s="4"/>
      <c r="X45" s="4"/>
      <c r="Y45" s="3"/>
    </row>
    <row r="46" s="1" customFormat="1" customHeight="1" spans="1:25">
      <c r="A46" s="13">
        <v>4</v>
      </c>
      <c r="B46" s="14" t="s">
        <v>140</v>
      </c>
      <c r="C46" s="14" t="s">
        <v>156</v>
      </c>
      <c r="D46" s="13" t="s">
        <v>157</v>
      </c>
      <c r="E46" s="8" t="s">
        <v>158</v>
      </c>
      <c r="F46" s="18" t="s">
        <v>153</v>
      </c>
      <c r="G46" s="18" t="s">
        <v>89</v>
      </c>
      <c r="H46" s="17"/>
      <c r="I46" s="17">
        <v>320</v>
      </c>
      <c r="J46" s="17">
        <f t="shared" si="7"/>
        <v>260</v>
      </c>
      <c r="K46" s="17">
        <v>190</v>
      </c>
      <c r="L46" s="17">
        <v>70</v>
      </c>
      <c r="M46" s="17">
        <v>0</v>
      </c>
      <c r="N46" s="17">
        <v>0</v>
      </c>
      <c r="O46" s="8">
        <v>0</v>
      </c>
      <c r="P46" s="24" t="s">
        <v>159</v>
      </c>
      <c r="Q46" s="8" t="s">
        <v>160</v>
      </c>
      <c r="R46" s="29"/>
      <c r="V46" s="4"/>
      <c r="W46" s="4"/>
      <c r="X46" s="4"/>
      <c r="Y46" s="3"/>
    </row>
    <row r="47" s="1" customFormat="1" customHeight="1" spans="1:25">
      <c r="A47" s="13">
        <v>5</v>
      </c>
      <c r="B47" s="14" t="s">
        <v>140</v>
      </c>
      <c r="C47" s="14" t="s">
        <v>161</v>
      </c>
      <c r="D47" s="13" t="s">
        <v>162</v>
      </c>
      <c r="E47" s="18" t="s">
        <v>163</v>
      </c>
      <c r="F47" s="18" t="s">
        <v>29</v>
      </c>
      <c r="G47" s="18" t="s">
        <v>89</v>
      </c>
      <c r="H47" s="17"/>
      <c r="I47" s="17">
        <v>110</v>
      </c>
      <c r="J47" s="17">
        <f t="shared" si="7"/>
        <v>110</v>
      </c>
      <c r="K47" s="17">
        <v>80</v>
      </c>
      <c r="L47" s="17">
        <v>30</v>
      </c>
      <c r="M47" s="17">
        <v>0</v>
      </c>
      <c r="N47" s="17">
        <v>0</v>
      </c>
      <c r="O47" s="8">
        <v>0</v>
      </c>
      <c r="P47" s="24" t="s">
        <v>164</v>
      </c>
      <c r="Q47" s="8" t="s">
        <v>165</v>
      </c>
      <c r="R47" s="29"/>
      <c r="V47" s="4"/>
      <c r="W47" s="4"/>
      <c r="X47" s="4"/>
      <c r="Y47" s="3"/>
    </row>
    <row r="48" s="1" customFormat="1" customHeight="1" spans="1:25">
      <c r="A48" s="13" t="s">
        <v>50</v>
      </c>
      <c r="B48" s="14"/>
      <c r="C48" s="14"/>
      <c r="D48" s="13"/>
      <c r="E48" s="18">
        <v>4</v>
      </c>
      <c r="F48" s="18"/>
      <c r="G48" s="18"/>
      <c r="H48" s="17"/>
      <c r="I48" s="17">
        <v>2643.73</v>
      </c>
      <c r="J48" s="17">
        <f t="shared" ref="J48:J70" si="8">K48+L48</f>
        <v>2023.14</v>
      </c>
      <c r="K48" s="17">
        <v>1712.14</v>
      </c>
      <c r="L48" s="17">
        <v>311</v>
      </c>
      <c r="M48" s="17">
        <v>0</v>
      </c>
      <c r="N48" s="17">
        <v>0</v>
      </c>
      <c r="O48" s="8">
        <v>0</v>
      </c>
      <c r="P48" s="24"/>
      <c r="Q48" s="8"/>
      <c r="R48" s="29"/>
      <c r="V48" s="4"/>
      <c r="W48" s="4"/>
      <c r="X48" s="4"/>
      <c r="Y48" s="3"/>
    </row>
    <row r="49" s="1" customFormat="1" customHeight="1" spans="1:25">
      <c r="A49" s="13">
        <v>1</v>
      </c>
      <c r="B49" s="14" t="s">
        <v>140</v>
      </c>
      <c r="C49" s="14" t="s">
        <v>166</v>
      </c>
      <c r="D49" s="13" t="s">
        <v>167</v>
      </c>
      <c r="E49" s="8" t="s">
        <v>168</v>
      </c>
      <c r="F49" s="18" t="s">
        <v>29</v>
      </c>
      <c r="G49" s="18" t="s">
        <v>89</v>
      </c>
      <c r="H49" s="17"/>
      <c r="I49" s="17">
        <v>141.87</v>
      </c>
      <c r="J49" s="17">
        <f t="shared" si="8"/>
        <v>125</v>
      </c>
      <c r="K49" s="17">
        <v>110</v>
      </c>
      <c r="L49" s="17">
        <v>15</v>
      </c>
      <c r="M49" s="17">
        <v>0</v>
      </c>
      <c r="N49" s="17">
        <v>0</v>
      </c>
      <c r="O49" s="8">
        <v>0</v>
      </c>
      <c r="P49" s="24" t="s">
        <v>169</v>
      </c>
      <c r="Q49" s="8" t="s">
        <v>170</v>
      </c>
      <c r="R49" s="29"/>
      <c r="V49" s="4"/>
      <c r="W49" s="4"/>
      <c r="X49" s="4"/>
      <c r="Y49" s="3"/>
    </row>
    <row r="50" s="1" customFormat="1" customHeight="1" spans="1:25">
      <c r="A50" s="13">
        <v>2</v>
      </c>
      <c r="B50" s="14" t="s">
        <v>140</v>
      </c>
      <c r="C50" s="14" t="s">
        <v>171</v>
      </c>
      <c r="D50" s="13" t="s">
        <v>172</v>
      </c>
      <c r="E50" s="8" t="s">
        <v>173</v>
      </c>
      <c r="F50" s="18" t="s">
        <v>153</v>
      </c>
      <c r="G50" s="18" t="s">
        <v>89</v>
      </c>
      <c r="H50" s="17"/>
      <c r="I50" s="17">
        <v>330.6</v>
      </c>
      <c r="J50" s="17">
        <f t="shared" si="8"/>
        <v>286.56</v>
      </c>
      <c r="K50" s="17">
        <v>200.56</v>
      </c>
      <c r="L50" s="17">
        <v>86</v>
      </c>
      <c r="M50" s="17">
        <v>0</v>
      </c>
      <c r="N50" s="17">
        <v>0</v>
      </c>
      <c r="O50" s="8">
        <v>0</v>
      </c>
      <c r="P50" s="24" t="s">
        <v>174</v>
      </c>
      <c r="Q50" s="8" t="s">
        <v>145</v>
      </c>
      <c r="R50" s="29"/>
      <c r="V50" s="4"/>
      <c r="W50" s="4"/>
      <c r="X50" s="4"/>
      <c r="Y50" s="3"/>
    </row>
    <row r="51" s="1" customFormat="1" customHeight="1" spans="1:25">
      <c r="A51" s="13">
        <v>3</v>
      </c>
      <c r="B51" s="14" t="s">
        <v>140</v>
      </c>
      <c r="C51" s="14" t="s">
        <v>175</v>
      </c>
      <c r="D51" s="13" t="s">
        <v>172</v>
      </c>
      <c r="E51" s="8" t="s">
        <v>176</v>
      </c>
      <c r="F51" s="18" t="s">
        <v>153</v>
      </c>
      <c r="G51" s="18" t="s">
        <v>89</v>
      </c>
      <c r="H51" s="17"/>
      <c r="I51" s="17">
        <v>353.23</v>
      </c>
      <c r="J51" s="17">
        <f t="shared" si="8"/>
        <v>305.09</v>
      </c>
      <c r="K51" s="17">
        <v>210.09</v>
      </c>
      <c r="L51" s="17">
        <v>95</v>
      </c>
      <c r="M51" s="17">
        <v>0</v>
      </c>
      <c r="N51" s="17">
        <v>0</v>
      </c>
      <c r="O51" s="8">
        <v>0</v>
      </c>
      <c r="P51" s="24" t="s">
        <v>174</v>
      </c>
      <c r="Q51" s="8" t="s">
        <v>145</v>
      </c>
      <c r="R51" s="29"/>
      <c r="V51" s="4"/>
      <c r="W51" s="4"/>
      <c r="X51" s="4"/>
      <c r="Y51" s="3"/>
    </row>
    <row r="52" s="1" customFormat="1" customHeight="1" spans="1:25">
      <c r="A52" s="13">
        <v>4</v>
      </c>
      <c r="B52" s="14" t="s">
        <v>140</v>
      </c>
      <c r="C52" s="14" t="s">
        <v>177</v>
      </c>
      <c r="D52" s="13" t="s">
        <v>140</v>
      </c>
      <c r="E52" s="8" t="s">
        <v>178</v>
      </c>
      <c r="F52" s="18" t="s">
        <v>29</v>
      </c>
      <c r="G52" s="18" t="s">
        <v>89</v>
      </c>
      <c r="H52" s="17"/>
      <c r="I52" s="17">
        <v>1818.03</v>
      </c>
      <c r="J52" s="17">
        <f t="shared" si="8"/>
        <v>1306.49</v>
      </c>
      <c r="K52" s="17">
        <v>1191.49</v>
      </c>
      <c r="L52" s="17">
        <v>115</v>
      </c>
      <c r="M52" s="17">
        <v>0</v>
      </c>
      <c r="N52" s="17">
        <v>0</v>
      </c>
      <c r="O52" s="8">
        <v>0</v>
      </c>
      <c r="P52" s="24" t="s">
        <v>179</v>
      </c>
      <c r="Q52" s="8" t="s">
        <v>180</v>
      </c>
      <c r="R52" s="29"/>
      <c r="V52" s="4"/>
      <c r="W52" s="4"/>
      <c r="X52" s="4"/>
      <c r="Y52" s="3"/>
    </row>
    <row r="53" s="1" customFormat="1" customHeight="1" spans="1:25">
      <c r="A53" s="13" t="s">
        <v>61</v>
      </c>
      <c r="B53" s="14"/>
      <c r="C53" s="14"/>
      <c r="D53" s="13"/>
      <c r="E53" s="18">
        <v>10</v>
      </c>
      <c r="F53" s="18"/>
      <c r="G53" s="18"/>
      <c r="H53" s="17"/>
      <c r="I53" s="17">
        <v>8438.86</v>
      </c>
      <c r="J53" s="17">
        <f t="shared" si="8"/>
        <v>6840.91</v>
      </c>
      <c r="K53" s="17">
        <v>5611.94</v>
      </c>
      <c r="L53" s="17">
        <v>1228.97</v>
      </c>
      <c r="M53" s="17">
        <v>0</v>
      </c>
      <c r="N53" s="17">
        <v>0</v>
      </c>
      <c r="O53" s="8">
        <v>0</v>
      </c>
      <c r="P53" s="24"/>
      <c r="Q53" s="8"/>
      <c r="R53" s="29"/>
      <c r="V53" s="4"/>
      <c r="W53" s="4"/>
      <c r="X53" s="4"/>
      <c r="Y53" s="3"/>
    </row>
    <row r="54" s="1" customFormat="1" customHeight="1" spans="1:25">
      <c r="A54" s="13">
        <v>1</v>
      </c>
      <c r="B54" s="14" t="s">
        <v>140</v>
      </c>
      <c r="C54" s="14" t="s">
        <v>181</v>
      </c>
      <c r="D54" s="13" t="s">
        <v>182</v>
      </c>
      <c r="E54" s="8" t="s">
        <v>183</v>
      </c>
      <c r="F54" s="18" t="s">
        <v>29</v>
      </c>
      <c r="G54" s="18" t="s">
        <v>89</v>
      </c>
      <c r="H54" s="17"/>
      <c r="I54" s="17">
        <v>1365</v>
      </c>
      <c r="J54" s="17">
        <f t="shared" si="8"/>
        <v>917.5</v>
      </c>
      <c r="K54" s="17">
        <v>722.5</v>
      </c>
      <c r="L54" s="17">
        <v>195</v>
      </c>
      <c r="M54" s="17">
        <v>0</v>
      </c>
      <c r="N54" s="17">
        <v>0</v>
      </c>
      <c r="O54" s="8">
        <v>0</v>
      </c>
      <c r="P54" s="24" t="s">
        <v>184</v>
      </c>
      <c r="Q54" s="8" t="s">
        <v>155</v>
      </c>
      <c r="R54" s="29"/>
      <c r="V54" s="4"/>
      <c r="W54" s="4"/>
      <c r="X54" s="4"/>
      <c r="Y54" s="3"/>
    </row>
    <row r="55" s="1" customFormat="1" customHeight="1" spans="1:25">
      <c r="A55" s="13">
        <v>2</v>
      </c>
      <c r="B55" s="14" t="s">
        <v>140</v>
      </c>
      <c r="C55" s="14" t="s">
        <v>185</v>
      </c>
      <c r="D55" s="13" t="s">
        <v>186</v>
      </c>
      <c r="E55" s="8" t="s">
        <v>187</v>
      </c>
      <c r="F55" s="18" t="s">
        <v>29</v>
      </c>
      <c r="G55" s="18" t="s">
        <v>89</v>
      </c>
      <c r="H55" s="17"/>
      <c r="I55" s="17">
        <v>980.71</v>
      </c>
      <c r="J55" s="17">
        <f t="shared" si="8"/>
        <v>771.45</v>
      </c>
      <c r="K55" s="17">
        <v>666.45</v>
      </c>
      <c r="L55" s="17">
        <v>105</v>
      </c>
      <c r="M55" s="17">
        <v>0</v>
      </c>
      <c r="N55" s="17">
        <v>0</v>
      </c>
      <c r="O55" s="8">
        <v>0</v>
      </c>
      <c r="P55" s="24" t="s">
        <v>188</v>
      </c>
      <c r="Q55" s="8" t="s">
        <v>189</v>
      </c>
      <c r="R55" s="29"/>
      <c r="V55" s="4"/>
      <c r="W55" s="4"/>
      <c r="X55" s="4"/>
      <c r="Y55" s="3"/>
    </row>
    <row r="56" s="1" customFormat="1" customHeight="1" spans="1:25">
      <c r="A56" s="13">
        <v>3</v>
      </c>
      <c r="B56" s="14" t="s">
        <v>140</v>
      </c>
      <c r="C56" s="14" t="s">
        <v>190</v>
      </c>
      <c r="D56" s="13" t="s">
        <v>191</v>
      </c>
      <c r="E56" s="8" t="s">
        <v>192</v>
      </c>
      <c r="F56" s="18" t="s">
        <v>29</v>
      </c>
      <c r="G56" s="18" t="s">
        <v>89</v>
      </c>
      <c r="H56" s="17"/>
      <c r="I56" s="17">
        <v>645.08</v>
      </c>
      <c r="J56" s="17">
        <f t="shared" si="8"/>
        <v>616.25</v>
      </c>
      <c r="K56" s="17">
        <v>460.25</v>
      </c>
      <c r="L56" s="17">
        <v>156</v>
      </c>
      <c r="M56" s="17">
        <v>0</v>
      </c>
      <c r="N56" s="17">
        <v>0</v>
      </c>
      <c r="O56" s="8">
        <v>0</v>
      </c>
      <c r="P56" s="24" t="s">
        <v>193</v>
      </c>
      <c r="Q56" s="8" t="s">
        <v>194</v>
      </c>
      <c r="R56" s="29"/>
      <c r="V56" s="4"/>
      <c r="W56" s="4"/>
      <c r="X56" s="4"/>
      <c r="Y56" s="3"/>
    </row>
    <row r="57" s="1" customFormat="1" customHeight="1" spans="1:25">
      <c r="A57" s="13">
        <v>4</v>
      </c>
      <c r="B57" s="14" t="s">
        <v>140</v>
      </c>
      <c r="C57" s="14" t="s">
        <v>195</v>
      </c>
      <c r="D57" s="13" t="s">
        <v>196</v>
      </c>
      <c r="E57" s="8" t="s">
        <v>197</v>
      </c>
      <c r="F57" s="18" t="s">
        <v>29</v>
      </c>
      <c r="G57" s="18" t="s">
        <v>89</v>
      </c>
      <c r="H57" s="17"/>
      <c r="I57" s="17">
        <v>951.56</v>
      </c>
      <c r="J57" s="17">
        <f t="shared" si="8"/>
        <v>787.42</v>
      </c>
      <c r="K57" s="17">
        <v>716.42</v>
      </c>
      <c r="L57" s="17">
        <v>71</v>
      </c>
      <c r="M57" s="17">
        <v>0</v>
      </c>
      <c r="N57" s="17">
        <v>0</v>
      </c>
      <c r="O57" s="8">
        <v>0</v>
      </c>
      <c r="P57" s="24" t="s">
        <v>198</v>
      </c>
      <c r="Q57" s="8" t="s">
        <v>189</v>
      </c>
      <c r="R57" s="29"/>
      <c r="V57" s="4"/>
      <c r="W57" s="4"/>
      <c r="X57" s="4"/>
      <c r="Y57" s="3"/>
    </row>
    <row r="58" s="1" customFormat="1" customHeight="1" spans="1:25">
      <c r="A58" s="13">
        <v>5</v>
      </c>
      <c r="B58" s="14" t="s">
        <v>140</v>
      </c>
      <c r="C58" s="14" t="s">
        <v>199</v>
      </c>
      <c r="D58" s="13" t="s">
        <v>200</v>
      </c>
      <c r="E58" s="8" t="s">
        <v>201</v>
      </c>
      <c r="F58" s="18" t="s">
        <v>29</v>
      </c>
      <c r="G58" s="18" t="s">
        <v>89</v>
      </c>
      <c r="H58" s="17"/>
      <c r="I58" s="17">
        <v>617.38</v>
      </c>
      <c r="J58" s="17">
        <f t="shared" si="8"/>
        <v>597.92</v>
      </c>
      <c r="K58" s="17">
        <v>552.92</v>
      </c>
      <c r="L58" s="17">
        <v>45</v>
      </c>
      <c r="M58" s="17">
        <v>0</v>
      </c>
      <c r="N58" s="17">
        <v>0</v>
      </c>
      <c r="O58" s="8">
        <v>0</v>
      </c>
      <c r="P58" s="24" t="s">
        <v>202</v>
      </c>
      <c r="Q58" s="8" t="s">
        <v>189</v>
      </c>
      <c r="R58" s="29"/>
      <c r="V58" s="4"/>
      <c r="W58" s="4"/>
      <c r="X58" s="4"/>
      <c r="Y58" s="3"/>
    </row>
    <row r="59" s="1" customFormat="1" customHeight="1" spans="1:25">
      <c r="A59" s="13">
        <v>6</v>
      </c>
      <c r="B59" s="14" t="s">
        <v>140</v>
      </c>
      <c r="C59" s="14" t="s">
        <v>203</v>
      </c>
      <c r="D59" s="13" t="s">
        <v>204</v>
      </c>
      <c r="E59" s="8" t="s">
        <v>205</v>
      </c>
      <c r="F59" s="18" t="s">
        <v>29</v>
      </c>
      <c r="G59" s="18" t="s">
        <v>89</v>
      </c>
      <c r="H59" s="17"/>
      <c r="I59" s="17">
        <v>402.22</v>
      </c>
      <c r="J59" s="17">
        <f t="shared" si="8"/>
        <v>389</v>
      </c>
      <c r="K59" s="17">
        <v>309</v>
      </c>
      <c r="L59" s="17">
        <v>80</v>
      </c>
      <c r="M59" s="17">
        <v>0</v>
      </c>
      <c r="N59" s="17">
        <v>0</v>
      </c>
      <c r="O59" s="8">
        <v>0</v>
      </c>
      <c r="P59" s="24" t="s">
        <v>206</v>
      </c>
      <c r="Q59" s="8" t="s">
        <v>207</v>
      </c>
      <c r="R59" s="29"/>
      <c r="V59" s="4"/>
      <c r="W59" s="4"/>
      <c r="X59" s="4"/>
      <c r="Y59" s="3"/>
    </row>
    <row r="60" s="1" customFormat="1" customHeight="1" spans="1:25">
      <c r="A60" s="13">
        <v>7</v>
      </c>
      <c r="B60" s="14" t="s">
        <v>140</v>
      </c>
      <c r="C60" s="14" t="s">
        <v>208</v>
      </c>
      <c r="D60" s="13" t="s">
        <v>209</v>
      </c>
      <c r="E60" s="8" t="s">
        <v>210</v>
      </c>
      <c r="F60" s="18" t="s">
        <v>29</v>
      </c>
      <c r="G60" s="18" t="s">
        <v>89</v>
      </c>
      <c r="H60" s="17"/>
      <c r="I60" s="17">
        <v>1169</v>
      </c>
      <c r="J60" s="17">
        <f t="shared" si="8"/>
        <v>894.6</v>
      </c>
      <c r="K60" s="17">
        <v>629.6</v>
      </c>
      <c r="L60" s="17">
        <v>265</v>
      </c>
      <c r="M60" s="17">
        <v>0</v>
      </c>
      <c r="N60" s="17">
        <v>0</v>
      </c>
      <c r="O60" s="8">
        <v>0</v>
      </c>
      <c r="P60" s="24" t="s">
        <v>211</v>
      </c>
      <c r="Q60" s="8" t="s">
        <v>189</v>
      </c>
      <c r="R60" s="29"/>
      <c r="V60" s="4"/>
      <c r="W60" s="4"/>
      <c r="X60" s="4"/>
      <c r="Y60" s="3"/>
    </row>
    <row r="61" s="1" customFormat="1" customHeight="1" spans="1:25">
      <c r="A61" s="13">
        <v>8</v>
      </c>
      <c r="B61" s="14" t="s">
        <v>140</v>
      </c>
      <c r="C61" s="14" t="s">
        <v>212</v>
      </c>
      <c r="D61" s="13" t="s">
        <v>213</v>
      </c>
      <c r="E61" s="8" t="s">
        <v>214</v>
      </c>
      <c r="F61" s="18" t="s">
        <v>29</v>
      </c>
      <c r="G61" s="18" t="s">
        <v>89</v>
      </c>
      <c r="H61" s="17"/>
      <c r="I61" s="17">
        <v>1331.74</v>
      </c>
      <c r="J61" s="17">
        <f t="shared" si="8"/>
        <v>1030.5</v>
      </c>
      <c r="K61" s="17">
        <v>826.5</v>
      </c>
      <c r="L61" s="17">
        <v>204</v>
      </c>
      <c r="M61" s="17">
        <v>0</v>
      </c>
      <c r="N61" s="17">
        <v>0</v>
      </c>
      <c r="O61" s="8">
        <v>0</v>
      </c>
      <c r="P61" s="24" t="s">
        <v>184</v>
      </c>
      <c r="Q61" s="8" t="s">
        <v>189</v>
      </c>
      <c r="R61" s="29"/>
      <c r="V61" s="4"/>
      <c r="W61" s="4"/>
      <c r="X61" s="4"/>
      <c r="Y61" s="3"/>
    </row>
    <row r="62" s="1" customFormat="1" customHeight="1" spans="1:25">
      <c r="A62" s="13">
        <v>9</v>
      </c>
      <c r="B62" s="14" t="s">
        <v>140</v>
      </c>
      <c r="C62" s="14" t="s">
        <v>215</v>
      </c>
      <c r="D62" s="13" t="s">
        <v>216</v>
      </c>
      <c r="E62" s="8" t="s">
        <v>217</v>
      </c>
      <c r="F62" s="18" t="s">
        <v>29</v>
      </c>
      <c r="G62" s="18" t="s">
        <v>89</v>
      </c>
      <c r="H62" s="17"/>
      <c r="I62" s="17">
        <v>798.2</v>
      </c>
      <c r="J62" s="17">
        <f t="shared" si="8"/>
        <v>658.3</v>
      </c>
      <c r="K62" s="17">
        <v>578.3</v>
      </c>
      <c r="L62" s="17">
        <v>80</v>
      </c>
      <c r="M62" s="17">
        <v>0</v>
      </c>
      <c r="N62" s="17">
        <v>0</v>
      </c>
      <c r="O62" s="8">
        <v>0</v>
      </c>
      <c r="P62" s="24" t="s">
        <v>218</v>
      </c>
      <c r="Q62" s="8" t="s">
        <v>189</v>
      </c>
      <c r="R62" s="29"/>
      <c r="V62" s="4"/>
      <c r="W62" s="4"/>
      <c r="X62" s="4"/>
      <c r="Y62" s="3"/>
    </row>
    <row r="63" s="1" customFormat="1" customHeight="1" spans="1:25">
      <c r="A63" s="13">
        <v>10</v>
      </c>
      <c r="B63" s="14" t="s">
        <v>140</v>
      </c>
      <c r="C63" s="14" t="s">
        <v>219</v>
      </c>
      <c r="D63" s="13" t="s">
        <v>220</v>
      </c>
      <c r="E63" s="8" t="s">
        <v>221</v>
      </c>
      <c r="F63" s="18" t="s">
        <v>153</v>
      </c>
      <c r="G63" s="18" t="s">
        <v>89</v>
      </c>
      <c r="H63" s="17"/>
      <c r="I63" s="17">
        <v>177.97</v>
      </c>
      <c r="J63" s="17">
        <f t="shared" si="8"/>
        <v>177.97</v>
      </c>
      <c r="K63" s="17">
        <v>150</v>
      </c>
      <c r="L63" s="17">
        <v>27.97</v>
      </c>
      <c r="M63" s="17">
        <v>0</v>
      </c>
      <c r="N63" s="17">
        <v>0</v>
      </c>
      <c r="O63" s="8">
        <v>0</v>
      </c>
      <c r="P63" s="24" t="s">
        <v>222</v>
      </c>
      <c r="Q63" s="8" t="s">
        <v>223</v>
      </c>
      <c r="R63" s="29"/>
      <c r="V63" s="4"/>
      <c r="W63" s="4"/>
      <c r="X63" s="4"/>
      <c r="Y63" s="3"/>
    </row>
    <row r="64" s="1" customFormat="1" customHeight="1" spans="1:25">
      <c r="A64" s="13" t="s">
        <v>224</v>
      </c>
      <c r="B64" s="14"/>
      <c r="C64" s="14"/>
      <c r="D64" s="13"/>
      <c r="E64" s="18">
        <v>2</v>
      </c>
      <c r="F64" s="18"/>
      <c r="G64" s="18"/>
      <c r="H64" s="17"/>
      <c r="I64" s="17">
        <v>300</v>
      </c>
      <c r="J64" s="17">
        <f t="shared" si="8"/>
        <v>360</v>
      </c>
      <c r="K64" s="17">
        <v>210</v>
      </c>
      <c r="L64" s="17">
        <v>150</v>
      </c>
      <c r="M64" s="17">
        <v>0</v>
      </c>
      <c r="N64" s="17">
        <v>0</v>
      </c>
      <c r="O64" s="8">
        <v>0</v>
      </c>
      <c r="P64" s="24"/>
      <c r="Q64" s="8"/>
      <c r="R64" s="29"/>
      <c r="V64" s="4"/>
      <c r="W64" s="4"/>
      <c r="X64" s="4"/>
      <c r="Y64" s="3"/>
    </row>
    <row r="65" s="1" customFormat="1" customHeight="1" spans="1:25">
      <c r="A65" s="13">
        <v>1</v>
      </c>
      <c r="B65" s="14" t="s">
        <v>140</v>
      </c>
      <c r="C65" s="14" t="s">
        <v>225</v>
      </c>
      <c r="D65" s="13" t="s">
        <v>226</v>
      </c>
      <c r="E65" s="18" t="s">
        <v>227</v>
      </c>
      <c r="F65" s="18" t="s">
        <v>29</v>
      </c>
      <c r="G65" s="18" t="s">
        <v>89</v>
      </c>
      <c r="H65" s="17"/>
      <c r="I65" s="17"/>
      <c r="J65" s="17">
        <f t="shared" si="8"/>
        <v>160</v>
      </c>
      <c r="K65" s="17">
        <v>160</v>
      </c>
      <c r="L65" s="17"/>
      <c r="M65" s="17">
        <v>0</v>
      </c>
      <c r="N65" s="17">
        <v>0</v>
      </c>
      <c r="O65" s="8">
        <v>0</v>
      </c>
      <c r="P65" s="24"/>
      <c r="Q65" s="8"/>
      <c r="R65" s="29"/>
      <c r="V65" s="4"/>
      <c r="W65" s="4"/>
      <c r="X65" s="4"/>
      <c r="Y65" s="3"/>
    </row>
    <row r="66" s="1" customFormat="1" customHeight="1" spans="1:25">
      <c r="A66" s="13">
        <v>2</v>
      </c>
      <c r="B66" s="14" t="s">
        <v>140</v>
      </c>
      <c r="C66" s="14" t="s">
        <v>228</v>
      </c>
      <c r="D66" s="13" t="s">
        <v>226</v>
      </c>
      <c r="E66" s="18" t="s">
        <v>229</v>
      </c>
      <c r="F66" s="18" t="s">
        <v>29</v>
      </c>
      <c r="G66" s="18" t="s">
        <v>230</v>
      </c>
      <c r="H66" s="17"/>
      <c r="I66" s="17">
        <v>300</v>
      </c>
      <c r="J66" s="17">
        <f t="shared" si="8"/>
        <v>200</v>
      </c>
      <c r="K66" s="17">
        <v>50</v>
      </c>
      <c r="L66" s="17">
        <v>150</v>
      </c>
      <c r="M66" s="17">
        <v>0</v>
      </c>
      <c r="N66" s="17">
        <v>0</v>
      </c>
      <c r="O66" s="8">
        <v>0</v>
      </c>
      <c r="P66" s="24" t="s">
        <v>231</v>
      </c>
      <c r="Q66" s="8" t="s">
        <v>232</v>
      </c>
      <c r="R66" s="29"/>
      <c r="V66" s="4"/>
      <c r="W66" s="4"/>
      <c r="X66" s="4"/>
      <c r="Y66" s="3"/>
    </row>
    <row r="67" s="1" customFormat="1" customHeight="1" spans="1:25">
      <c r="A67" s="13" t="s">
        <v>74</v>
      </c>
      <c r="B67" s="14"/>
      <c r="C67" s="14"/>
      <c r="D67" s="13"/>
      <c r="E67" s="18">
        <v>2</v>
      </c>
      <c r="F67" s="18"/>
      <c r="G67" s="18"/>
      <c r="H67" s="17"/>
      <c r="I67" s="17">
        <v>803</v>
      </c>
      <c r="J67" s="17">
        <f t="shared" si="8"/>
        <v>803</v>
      </c>
      <c r="K67" s="17">
        <v>700</v>
      </c>
      <c r="L67" s="17">
        <v>103</v>
      </c>
      <c r="M67" s="17">
        <v>0</v>
      </c>
      <c r="N67" s="17">
        <v>0</v>
      </c>
      <c r="O67" s="8">
        <v>0</v>
      </c>
      <c r="P67" s="24"/>
      <c r="Q67" s="8"/>
      <c r="R67" s="29"/>
      <c r="V67" s="4"/>
      <c r="W67" s="4"/>
      <c r="X67" s="4"/>
      <c r="Y67" s="3"/>
    </row>
    <row r="68" s="1" customFormat="1" customHeight="1" spans="1:25">
      <c r="A68" s="13">
        <v>1</v>
      </c>
      <c r="B68" s="14" t="s">
        <v>140</v>
      </c>
      <c r="C68" s="14" t="s">
        <v>233</v>
      </c>
      <c r="D68" s="13" t="s">
        <v>226</v>
      </c>
      <c r="E68" s="18" t="s">
        <v>234</v>
      </c>
      <c r="F68" s="18" t="s">
        <v>29</v>
      </c>
      <c r="G68" s="18" t="s">
        <v>89</v>
      </c>
      <c r="H68" s="17"/>
      <c r="I68" s="17">
        <v>800</v>
      </c>
      <c r="J68" s="17">
        <f t="shared" si="8"/>
        <v>800</v>
      </c>
      <c r="K68" s="17">
        <v>700</v>
      </c>
      <c r="L68" s="17">
        <v>100</v>
      </c>
      <c r="M68" s="17">
        <v>0</v>
      </c>
      <c r="N68" s="17">
        <v>0</v>
      </c>
      <c r="O68" s="8">
        <v>0</v>
      </c>
      <c r="P68" s="24" t="s">
        <v>235</v>
      </c>
      <c r="Q68" s="8" t="s">
        <v>232</v>
      </c>
      <c r="R68" s="29"/>
      <c r="V68" s="4"/>
      <c r="W68" s="4"/>
      <c r="X68" s="4"/>
      <c r="Y68" s="3"/>
    </row>
    <row r="69" s="1" customFormat="1" customHeight="1" spans="1:25">
      <c r="A69" s="13">
        <v>2</v>
      </c>
      <c r="B69" s="14" t="s">
        <v>140</v>
      </c>
      <c r="C69" s="14" t="s">
        <v>236</v>
      </c>
      <c r="D69" s="13" t="s">
        <v>226</v>
      </c>
      <c r="E69" s="18" t="s">
        <v>237</v>
      </c>
      <c r="F69" s="18" t="s">
        <v>29</v>
      </c>
      <c r="G69" s="18" t="s">
        <v>89</v>
      </c>
      <c r="H69" s="17"/>
      <c r="I69" s="17">
        <v>3</v>
      </c>
      <c r="J69" s="17">
        <f t="shared" si="8"/>
        <v>3</v>
      </c>
      <c r="K69" s="17"/>
      <c r="L69" s="17">
        <v>3</v>
      </c>
      <c r="M69" s="17">
        <v>0</v>
      </c>
      <c r="N69" s="17">
        <v>0</v>
      </c>
      <c r="O69" s="8">
        <v>0</v>
      </c>
      <c r="P69" s="24"/>
      <c r="Q69" s="8"/>
      <c r="R69" s="29"/>
      <c r="V69" s="4"/>
      <c r="W69" s="4"/>
      <c r="X69" s="4"/>
      <c r="Y69" s="3"/>
    </row>
    <row r="70" s="1" customFormat="1" customHeight="1" spans="1:25">
      <c r="A70" s="10" t="s">
        <v>238</v>
      </c>
      <c r="B70" s="11"/>
      <c r="C70" s="11"/>
      <c r="D70" s="10"/>
      <c r="E70" s="30"/>
      <c r="F70" s="9">
        <v>12</v>
      </c>
      <c r="G70" s="9"/>
      <c r="H70" s="12">
        <v>13306</v>
      </c>
      <c r="I70" s="26">
        <v>14752.96</v>
      </c>
      <c r="J70" s="26">
        <f t="shared" si="8"/>
        <v>13306</v>
      </c>
      <c r="K70" s="26">
        <v>10807</v>
      </c>
      <c r="L70" s="26">
        <v>2499</v>
      </c>
      <c r="M70" s="26">
        <v>0</v>
      </c>
      <c r="N70" s="26">
        <v>0</v>
      </c>
      <c r="O70" s="9">
        <v>0</v>
      </c>
      <c r="P70" s="9"/>
      <c r="Q70" s="9"/>
      <c r="R70" s="9"/>
      <c r="V70" s="4"/>
      <c r="W70" s="4"/>
      <c r="X70" s="4"/>
      <c r="Y70" s="3"/>
    </row>
    <row r="71" s="1" customFormat="1" customHeight="1" spans="1:25">
      <c r="A71" s="13" t="s">
        <v>24</v>
      </c>
      <c r="B71" s="14"/>
      <c r="C71" s="14"/>
      <c r="D71" s="13"/>
      <c r="E71" s="31">
        <v>7</v>
      </c>
      <c r="F71" s="8"/>
      <c r="G71" s="8"/>
      <c r="H71" s="17"/>
      <c r="I71" s="17">
        <v>6266.5</v>
      </c>
      <c r="J71" s="17">
        <f t="shared" ref="J71:J94" si="9">K71+L71</f>
        <v>5378.04</v>
      </c>
      <c r="K71" s="17">
        <v>4909.34</v>
      </c>
      <c r="L71" s="17">
        <v>468.7</v>
      </c>
      <c r="M71" s="17">
        <v>0</v>
      </c>
      <c r="N71" s="17">
        <v>0</v>
      </c>
      <c r="O71" s="8">
        <v>0</v>
      </c>
      <c r="P71" s="24"/>
      <c r="Q71" s="8"/>
      <c r="R71" s="8"/>
      <c r="V71" s="4"/>
      <c r="W71" s="4"/>
      <c r="X71" s="4"/>
      <c r="Y71" s="3"/>
    </row>
    <row r="72" s="1" customFormat="1" customHeight="1" spans="1:25">
      <c r="A72" s="13">
        <v>1</v>
      </c>
      <c r="B72" s="14" t="s">
        <v>239</v>
      </c>
      <c r="C72" s="14" t="s">
        <v>240</v>
      </c>
      <c r="D72" s="13" t="s">
        <v>241</v>
      </c>
      <c r="E72" s="32" t="s">
        <v>242</v>
      </c>
      <c r="F72" s="16" t="s">
        <v>29</v>
      </c>
      <c r="G72" s="8" t="s">
        <v>243</v>
      </c>
      <c r="H72" s="17"/>
      <c r="I72" s="17">
        <v>2998</v>
      </c>
      <c r="J72" s="17">
        <f t="shared" si="9"/>
        <v>2268.7</v>
      </c>
      <c r="K72" s="17">
        <v>2000</v>
      </c>
      <c r="L72" s="17">
        <v>268.7</v>
      </c>
      <c r="M72" s="17">
        <v>0</v>
      </c>
      <c r="N72" s="17">
        <v>0</v>
      </c>
      <c r="O72" s="8">
        <v>0</v>
      </c>
      <c r="P72" s="24" t="s">
        <v>244</v>
      </c>
      <c r="Q72" s="8" t="s">
        <v>245</v>
      </c>
      <c r="R72" s="8"/>
      <c r="V72" s="4"/>
      <c r="W72" s="4"/>
      <c r="X72" s="4"/>
      <c r="Y72" s="3"/>
    </row>
    <row r="73" s="1" customFormat="1" customHeight="1" spans="1:25">
      <c r="A73" s="13">
        <v>2</v>
      </c>
      <c r="B73" s="14" t="s">
        <v>239</v>
      </c>
      <c r="C73" s="14" t="s">
        <v>246</v>
      </c>
      <c r="D73" s="13" t="s">
        <v>247</v>
      </c>
      <c r="E73" s="32" t="s">
        <v>248</v>
      </c>
      <c r="F73" s="18" t="s">
        <v>29</v>
      </c>
      <c r="G73" s="8" t="s">
        <v>249</v>
      </c>
      <c r="H73" s="17"/>
      <c r="I73" s="17">
        <v>2200</v>
      </c>
      <c r="J73" s="17">
        <f t="shared" si="9"/>
        <v>2031.84</v>
      </c>
      <c r="K73" s="17">
        <v>1831.84</v>
      </c>
      <c r="L73" s="17">
        <v>200</v>
      </c>
      <c r="M73" s="17">
        <v>0</v>
      </c>
      <c r="N73" s="17">
        <v>0</v>
      </c>
      <c r="O73" s="8">
        <v>0</v>
      </c>
      <c r="P73" s="24" t="s">
        <v>250</v>
      </c>
      <c r="Q73" s="8" t="s">
        <v>245</v>
      </c>
      <c r="R73" s="8"/>
      <c r="V73" s="4"/>
      <c r="W73" s="4"/>
      <c r="X73" s="4"/>
      <c r="Y73" s="3"/>
    </row>
    <row r="74" s="1" customFormat="1" customHeight="1" spans="1:25">
      <c r="A74" s="13">
        <v>3</v>
      </c>
      <c r="B74" s="14" t="s">
        <v>239</v>
      </c>
      <c r="C74" s="14" t="s">
        <v>251</v>
      </c>
      <c r="D74" s="13" t="s">
        <v>252</v>
      </c>
      <c r="E74" s="16" t="s">
        <v>253</v>
      </c>
      <c r="F74" s="16" t="s">
        <v>29</v>
      </c>
      <c r="G74" s="8" t="s">
        <v>254</v>
      </c>
      <c r="H74" s="17"/>
      <c r="I74" s="17">
        <v>312.5</v>
      </c>
      <c r="J74" s="17">
        <f t="shared" si="9"/>
        <v>312.5</v>
      </c>
      <c r="K74" s="17">
        <v>312.5</v>
      </c>
      <c r="L74" s="17"/>
      <c r="M74" s="17">
        <v>0</v>
      </c>
      <c r="N74" s="17">
        <v>0</v>
      </c>
      <c r="O74" s="8">
        <v>0</v>
      </c>
      <c r="P74" s="24" t="s">
        <v>255</v>
      </c>
      <c r="Q74" s="8" t="s">
        <v>256</v>
      </c>
      <c r="R74" s="8" t="s">
        <v>257</v>
      </c>
      <c r="V74" s="4"/>
      <c r="W74" s="4"/>
      <c r="X74" s="4"/>
      <c r="Y74" s="3"/>
    </row>
    <row r="75" s="1" customFormat="1" customHeight="1" spans="1:25">
      <c r="A75" s="13">
        <v>4</v>
      </c>
      <c r="B75" s="14" t="s">
        <v>239</v>
      </c>
      <c r="C75" s="14" t="s">
        <v>258</v>
      </c>
      <c r="D75" s="13" t="s">
        <v>259</v>
      </c>
      <c r="E75" s="16" t="s">
        <v>260</v>
      </c>
      <c r="F75" s="16" t="s">
        <v>29</v>
      </c>
      <c r="G75" s="18" t="s">
        <v>261</v>
      </c>
      <c r="H75" s="17"/>
      <c r="I75" s="17">
        <v>400</v>
      </c>
      <c r="J75" s="17">
        <f t="shared" si="9"/>
        <v>400</v>
      </c>
      <c r="K75" s="17">
        <v>400</v>
      </c>
      <c r="L75" s="17"/>
      <c r="M75" s="17">
        <v>0</v>
      </c>
      <c r="N75" s="17">
        <v>0</v>
      </c>
      <c r="O75" s="8">
        <v>0</v>
      </c>
      <c r="P75" s="36" t="s">
        <v>262</v>
      </c>
      <c r="Q75" s="8" t="s">
        <v>263</v>
      </c>
      <c r="R75" s="8" t="s">
        <v>264</v>
      </c>
      <c r="V75" s="4"/>
      <c r="W75" s="4"/>
      <c r="X75" s="4"/>
      <c r="Y75" s="3"/>
    </row>
    <row r="76" s="1" customFormat="1" customHeight="1" spans="1:25">
      <c r="A76" s="13">
        <v>5</v>
      </c>
      <c r="B76" s="14" t="s">
        <v>239</v>
      </c>
      <c r="C76" s="14" t="s">
        <v>265</v>
      </c>
      <c r="D76" s="13" t="s">
        <v>266</v>
      </c>
      <c r="E76" s="16" t="s">
        <v>267</v>
      </c>
      <c r="F76" s="8" t="s">
        <v>41</v>
      </c>
      <c r="G76" s="8" t="s">
        <v>268</v>
      </c>
      <c r="H76" s="17"/>
      <c r="I76" s="17">
        <v>356</v>
      </c>
      <c r="J76" s="17">
        <f t="shared" si="9"/>
        <v>365</v>
      </c>
      <c r="K76" s="17">
        <v>365</v>
      </c>
      <c r="L76" s="17"/>
      <c r="M76" s="17">
        <v>0</v>
      </c>
      <c r="N76" s="17">
        <v>0</v>
      </c>
      <c r="O76" s="8">
        <v>0</v>
      </c>
      <c r="P76" s="24" t="s">
        <v>269</v>
      </c>
      <c r="Q76" s="8" t="s">
        <v>270</v>
      </c>
      <c r="R76" s="8"/>
      <c r="V76" s="4"/>
      <c r="W76" s="4"/>
      <c r="X76" s="4"/>
      <c r="Y76" s="3"/>
    </row>
    <row r="77" s="1" customFormat="1" customHeight="1" spans="1:25">
      <c r="A77" s="13" t="s">
        <v>44</v>
      </c>
      <c r="B77" s="14"/>
      <c r="C77" s="14"/>
      <c r="D77" s="13"/>
      <c r="E77" s="31">
        <v>1</v>
      </c>
      <c r="F77" s="8"/>
      <c r="G77" s="8"/>
      <c r="H77" s="17"/>
      <c r="I77" s="17">
        <v>4000</v>
      </c>
      <c r="J77" s="17">
        <f t="shared" si="9"/>
        <v>3600</v>
      </c>
      <c r="K77" s="17">
        <v>3000</v>
      </c>
      <c r="L77" s="17">
        <v>600</v>
      </c>
      <c r="M77" s="17">
        <v>0</v>
      </c>
      <c r="N77" s="17">
        <v>0</v>
      </c>
      <c r="O77" s="8">
        <v>0</v>
      </c>
      <c r="P77" s="24"/>
      <c r="Q77" s="8"/>
      <c r="R77" s="8"/>
      <c r="V77" s="4"/>
      <c r="W77" s="4"/>
      <c r="X77" s="4"/>
      <c r="Y77" s="3"/>
    </row>
    <row r="78" s="1" customFormat="1" customHeight="1" spans="1:25">
      <c r="A78" s="13">
        <v>1</v>
      </c>
      <c r="B78" s="14" t="s">
        <v>239</v>
      </c>
      <c r="C78" s="14" t="s">
        <v>271</v>
      </c>
      <c r="D78" s="13" t="s">
        <v>272</v>
      </c>
      <c r="E78" s="16" t="s">
        <v>273</v>
      </c>
      <c r="F78" s="16" t="s">
        <v>29</v>
      </c>
      <c r="G78" s="8" t="s">
        <v>254</v>
      </c>
      <c r="H78" s="17"/>
      <c r="I78" s="17">
        <v>4000</v>
      </c>
      <c r="J78" s="17">
        <f t="shared" si="9"/>
        <v>3600</v>
      </c>
      <c r="K78" s="17">
        <v>3000</v>
      </c>
      <c r="L78" s="17">
        <v>600</v>
      </c>
      <c r="M78" s="17">
        <v>0</v>
      </c>
      <c r="N78" s="17">
        <v>0</v>
      </c>
      <c r="O78" s="8">
        <v>0</v>
      </c>
      <c r="P78" s="24" t="s">
        <v>274</v>
      </c>
      <c r="Q78" s="8" t="s">
        <v>275</v>
      </c>
      <c r="R78" s="8"/>
      <c r="V78" s="4"/>
      <c r="W78" s="4"/>
      <c r="X78" s="4"/>
      <c r="Y78" s="3"/>
    </row>
    <row r="79" s="1" customFormat="1" customHeight="1" spans="1:25">
      <c r="A79" s="13" t="s">
        <v>50</v>
      </c>
      <c r="B79" s="14"/>
      <c r="C79" s="14"/>
      <c r="D79" s="13"/>
      <c r="E79" s="31">
        <v>6</v>
      </c>
      <c r="F79" s="8"/>
      <c r="G79" s="8"/>
      <c r="H79" s="17"/>
      <c r="I79" s="17">
        <v>2070</v>
      </c>
      <c r="J79" s="17">
        <f t="shared" si="9"/>
        <v>1620</v>
      </c>
      <c r="K79" s="17">
        <v>870.7</v>
      </c>
      <c r="L79" s="17">
        <v>749.3</v>
      </c>
      <c r="M79" s="17">
        <v>0</v>
      </c>
      <c r="N79" s="17">
        <v>0</v>
      </c>
      <c r="O79" s="8">
        <v>0</v>
      </c>
      <c r="P79" s="24"/>
      <c r="Q79" s="8"/>
      <c r="R79" s="8"/>
      <c r="V79" s="4"/>
      <c r="W79" s="4"/>
      <c r="X79" s="4"/>
      <c r="Y79" s="3"/>
    </row>
    <row r="80" s="1" customFormat="1" customHeight="1" spans="1:25">
      <c r="A80" s="13">
        <v>1</v>
      </c>
      <c r="B80" s="14" t="s">
        <v>239</v>
      </c>
      <c r="C80" s="14" t="s">
        <v>276</v>
      </c>
      <c r="D80" s="13" t="s">
        <v>277</v>
      </c>
      <c r="E80" s="16" t="s">
        <v>278</v>
      </c>
      <c r="F80" s="16" t="s">
        <v>29</v>
      </c>
      <c r="G80" s="8" t="s">
        <v>254</v>
      </c>
      <c r="H80" s="17"/>
      <c r="I80" s="17">
        <v>800</v>
      </c>
      <c r="J80" s="17">
        <f t="shared" si="9"/>
        <v>350</v>
      </c>
      <c r="K80" s="17">
        <v>350</v>
      </c>
      <c r="L80" s="17"/>
      <c r="M80" s="17">
        <v>0</v>
      </c>
      <c r="N80" s="17">
        <v>0</v>
      </c>
      <c r="O80" s="8">
        <v>0</v>
      </c>
      <c r="P80" s="24" t="s">
        <v>279</v>
      </c>
      <c r="Q80" s="8" t="s">
        <v>275</v>
      </c>
      <c r="R80" s="8"/>
      <c r="V80" s="4"/>
      <c r="W80" s="4"/>
      <c r="X80" s="4"/>
      <c r="Y80" s="3"/>
    </row>
    <row r="81" s="1" customFormat="1" customHeight="1" spans="1:25">
      <c r="A81" s="13">
        <v>2</v>
      </c>
      <c r="B81" s="14" t="s">
        <v>239</v>
      </c>
      <c r="C81" s="14" t="s">
        <v>280</v>
      </c>
      <c r="D81" s="13" t="s">
        <v>281</v>
      </c>
      <c r="E81" s="16" t="s">
        <v>282</v>
      </c>
      <c r="F81" s="16" t="s">
        <v>29</v>
      </c>
      <c r="G81" s="8" t="s">
        <v>254</v>
      </c>
      <c r="H81" s="17"/>
      <c r="I81" s="17">
        <v>620</v>
      </c>
      <c r="J81" s="17">
        <f t="shared" si="9"/>
        <v>620</v>
      </c>
      <c r="K81" s="17">
        <v>254.2</v>
      </c>
      <c r="L81" s="17">
        <v>365.8</v>
      </c>
      <c r="M81" s="17">
        <v>0</v>
      </c>
      <c r="N81" s="17">
        <v>0</v>
      </c>
      <c r="O81" s="8">
        <v>0</v>
      </c>
      <c r="P81" s="24" t="s">
        <v>283</v>
      </c>
      <c r="Q81" s="8" t="s">
        <v>275</v>
      </c>
      <c r="R81" s="8"/>
      <c r="V81" s="4"/>
      <c r="W81" s="4"/>
      <c r="X81" s="4"/>
      <c r="Y81" s="3"/>
    </row>
    <row r="82" s="1" customFormat="1" customHeight="1" spans="1:25">
      <c r="A82" s="13">
        <v>3</v>
      </c>
      <c r="B82" s="14" t="s">
        <v>239</v>
      </c>
      <c r="C82" s="14" t="s">
        <v>284</v>
      </c>
      <c r="D82" s="13" t="s">
        <v>285</v>
      </c>
      <c r="E82" s="16" t="s">
        <v>286</v>
      </c>
      <c r="F82" s="16" t="s">
        <v>29</v>
      </c>
      <c r="G82" s="8" t="s">
        <v>254</v>
      </c>
      <c r="H82" s="17"/>
      <c r="I82" s="17">
        <v>650</v>
      </c>
      <c r="J82" s="17">
        <f t="shared" si="9"/>
        <v>650</v>
      </c>
      <c r="K82" s="17">
        <v>266.5</v>
      </c>
      <c r="L82" s="17">
        <v>383.5</v>
      </c>
      <c r="M82" s="17">
        <v>0</v>
      </c>
      <c r="N82" s="17">
        <v>0</v>
      </c>
      <c r="O82" s="8">
        <v>0</v>
      </c>
      <c r="P82" s="24" t="s">
        <v>287</v>
      </c>
      <c r="Q82" s="8" t="s">
        <v>275</v>
      </c>
      <c r="R82" s="8"/>
      <c r="V82" s="4"/>
      <c r="W82" s="4"/>
      <c r="X82" s="4"/>
      <c r="Y82" s="3"/>
    </row>
    <row r="83" s="1" customFormat="1" customHeight="1" spans="1:25">
      <c r="A83" s="13" t="s">
        <v>61</v>
      </c>
      <c r="B83" s="14"/>
      <c r="C83" s="14"/>
      <c r="D83" s="13"/>
      <c r="E83" s="31">
        <v>6</v>
      </c>
      <c r="F83" s="8"/>
      <c r="G83" s="8"/>
      <c r="H83" s="17"/>
      <c r="I83" s="17">
        <v>1820</v>
      </c>
      <c r="J83" s="17">
        <f t="shared" si="9"/>
        <v>2111.5</v>
      </c>
      <c r="K83" s="17">
        <v>1430.5</v>
      </c>
      <c r="L83" s="17">
        <v>681</v>
      </c>
      <c r="M83" s="17">
        <v>0</v>
      </c>
      <c r="N83" s="17">
        <v>0</v>
      </c>
      <c r="O83" s="8">
        <v>0</v>
      </c>
      <c r="P83" s="24"/>
      <c r="Q83" s="8"/>
      <c r="R83" s="8"/>
      <c r="V83" s="4"/>
      <c r="W83" s="4"/>
      <c r="X83" s="4"/>
      <c r="Y83" s="3"/>
    </row>
    <row r="84" s="1" customFormat="1" customHeight="1" spans="1:25">
      <c r="A84" s="13">
        <v>1</v>
      </c>
      <c r="B84" s="14" t="s">
        <v>239</v>
      </c>
      <c r="C84" s="14" t="s">
        <v>288</v>
      </c>
      <c r="D84" s="13" t="s">
        <v>289</v>
      </c>
      <c r="E84" s="16" t="s">
        <v>290</v>
      </c>
      <c r="F84" s="16" t="s">
        <v>29</v>
      </c>
      <c r="G84" s="8" t="s">
        <v>254</v>
      </c>
      <c r="H84" s="17"/>
      <c r="I84" s="17">
        <v>1820</v>
      </c>
      <c r="J84" s="17">
        <f t="shared" si="9"/>
        <v>1820</v>
      </c>
      <c r="K84" s="17">
        <v>1139</v>
      </c>
      <c r="L84" s="17">
        <v>681</v>
      </c>
      <c r="M84" s="17">
        <v>0</v>
      </c>
      <c r="N84" s="17">
        <v>0</v>
      </c>
      <c r="O84" s="8">
        <v>0</v>
      </c>
      <c r="P84" s="24" t="s">
        <v>291</v>
      </c>
      <c r="Q84" s="8" t="s">
        <v>292</v>
      </c>
      <c r="R84" s="8" t="s">
        <v>293</v>
      </c>
      <c r="V84" s="4"/>
      <c r="W84" s="4"/>
      <c r="X84" s="4"/>
      <c r="Y84" s="3"/>
    </row>
    <row r="85" s="1" customFormat="1" customHeight="1" spans="1:25">
      <c r="A85" s="13" t="s">
        <v>224</v>
      </c>
      <c r="B85" s="14"/>
      <c r="C85" s="14"/>
      <c r="D85" s="13"/>
      <c r="E85" s="31">
        <v>3</v>
      </c>
      <c r="F85" s="8"/>
      <c r="G85" s="8"/>
      <c r="H85" s="17"/>
      <c r="I85" s="17">
        <v>150</v>
      </c>
      <c r="J85" s="17">
        <f t="shared" si="9"/>
        <v>150</v>
      </c>
      <c r="K85" s="17">
        <v>150</v>
      </c>
      <c r="L85" s="17"/>
      <c r="M85" s="17">
        <v>0</v>
      </c>
      <c r="N85" s="17">
        <v>0</v>
      </c>
      <c r="O85" s="8">
        <v>0</v>
      </c>
      <c r="P85" s="24"/>
      <c r="Q85" s="8"/>
      <c r="R85" s="8"/>
      <c r="V85" s="4"/>
      <c r="W85" s="4"/>
      <c r="X85" s="4"/>
      <c r="Y85" s="3"/>
    </row>
    <row r="86" s="1" customFormat="1" customHeight="1" spans="1:25">
      <c r="A86" s="13">
        <v>1</v>
      </c>
      <c r="B86" s="14" t="s">
        <v>239</v>
      </c>
      <c r="C86" s="14" t="s">
        <v>294</v>
      </c>
      <c r="D86" s="13" t="s">
        <v>239</v>
      </c>
      <c r="E86" s="18" t="s">
        <v>295</v>
      </c>
      <c r="F86" s="18" t="s">
        <v>29</v>
      </c>
      <c r="G86" s="18" t="s">
        <v>261</v>
      </c>
      <c r="H86" s="17"/>
      <c r="I86" s="17">
        <v>150</v>
      </c>
      <c r="J86" s="17">
        <f t="shared" si="9"/>
        <v>150</v>
      </c>
      <c r="K86" s="17">
        <v>150</v>
      </c>
      <c r="L86" s="17"/>
      <c r="M86" s="17">
        <v>0</v>
      </c>
      <c r="N86" s="17">
        <v>0</v>
      </c>
      <c r="O86" s="8">
        <v>0</v>
      </c>
      <c r="P86" s="37" t="s">
        <v>296</v>
      </c>
      <c r="Q86" s="18"/>
      <c r="R86" s="8" t="s">
        <v>264</v>
      </c>
      <c r="V86" s="4"/>
      <c r="W86" s="4"/>
      <c r="X86" s="4"/>
      <c r="Y86" s="3"/>
    </row>
    <row r="87" s="1" customFormat="1" customHeight="1" spans="1:25">
      <c r="A87" s="13" t="s">
        <v>74</v>
      </c>
      <c r="B87" s="14"/>
      <c r="C87" s="14"/>
      <c r="D87" s="13"/>
      <c r="E87" s="31">
        <v>2</v>
      </c>
      <c r="F87" s="8"/>
      <c r="G87" s="8"/>
      <c r="H87" s="17"/>
      <c r="I87" s="17">
        <v>446.46</v>
      </c>
      <c r="J87" s="17">
        <f t="shared" si="9"/>
        <v>446.46</v>
      </c>
      <c r="K87" s="17">
        <v>446.46</v>
      </c>
      <c r="L87" s="17"/>
      <c r="M87" s="17">
        <v>0</v>
      </c>
      <c r="N87" s="17">
        <v>0</v>
      </c>
      <c r="O87" s="8">
        <v>0</v>
      </c>
      <c r="P87" s="24"/>
      <c r="Q87" s="8"/>
      <c r="R87" s="8"/>
      <c r="V87" s="4"/>
      <c r="W87" s="4"/>
      <c r="X87" s="4"/>
      <c r="Y87" s="3"/>
    </row>
    <row r="88" s="1" customFormat="1" customHeight="1" spans="1:25">
      <c r="A88" s="13">
        <v>1</v>
      </c>
      <c r="B88" s="14" t="s">
        <v>239</v>
      </c>
      <c r="C88" s="14" t="s">
        <v>297</v>
      </c>
      <c r="D88" s="13" t="s">
        <v>298</v>
      </c>
      <c r="E88" s="18" t="s">
        <v>299</v>
      </c>
      <c r="F88" s="18" t="s">
        <v>29</v>
      </c>
      <c r="G88" s="16" t="s">
        <v>300</v>
      </c>
      <c r="H88" s="17"/>
      <c r="I88" s="17">
        <v>446.46</v>
      </c>
      <c r="J88" s="17">
        <f t="shared" si="9"/>
        <v>446.46</v>
      </c>
      <c r="K88" s="17">
        <v>446.46</v>
      </c>
      <c r="L88" s="17"/>
      <c r="M88" s="17">
        <v>0</v>
      </c>
      <c r="N88" s="17">
        <v>0</v>
      </c>
      <c r="O88" s="8">
        <v>0</v>
      </c>
      <c r="P88" s="37" t="s">
        <v>138</v>
      </c>
      <c r="Q88" s="18"/>
      <c r="R88" s="18"/>
      <c r="V88" s="4"/>
      <c r="W88" s="4"/>
      <c r="X88" s="4"/>
      <c r="Y88" s="3"/>
    </row>
    <row r="89" s="1" customFormat="1" customHeight="1" spans="1:25">
      <c r="A89" s="10" t="s">
        <v>301</v>
      </c>
      <c r="B89" s="11"/>
      <c r="C89" s="11"/>
      <c r="D89" s="10"/>
      <c r="E89" s="9"/>
      <c r="F89" s="9">
        <v>7</v>
      </c>
      <c r="G89" s="9"/>
      <c r="H89" s="12">
        <v>2352</v>
      </c>
      <c r="I89" s="9">
        <f>I90+I96+I98</f>
        <v>2352</v>
      </c>
      <c r="J89" s="9">
        <f>J90+J96+J98</f>
        <v>2352</v>
      </c>
      <c r="K89" s="9">
        <f>K90+K96+K98</f>
        <v>1966</v>
      </c>
      <c r="L89" s="9">
        <f>L90+L96+L98</f>
        <v>386</v>
      </c>
      <c r="M89" s="26">
        <v>0</v>
      </c>
      <c r="N89" s="26">
        <v>0</v>
      </c>
      <c r="O89" s="9">
        <v>0</v>
      </c>
      <c r="P89" s="9"/>
      <c r="Q89" s="9"/>
      <c r="R89" s="28"/>
      <c r="V89" s="4"/>
      <c r="W89" s="4"/>
      <c r="X89" s="4"/>
      <c r="Y89" s="3"/>
    </row>
    <row r="90" s="1" customFormat="1" customHeight="1" spans="1:25">
      <c r="A90" s="13" t="s">
        <v>84</v>
      </c>
      <c r="B90" s="14"/>
      <c r="C90" s="14"/>
      <c r="D90" s="13"/>
      <c r="E90" s="8">
        <v>3</v>
      </c>
      <c r="F90" s="8"/>
      <c r="G90" s="8"/>
      <c r="H90" s="33"/>
      <c r="I90" s="33">
        <f t="shared" ref="H90:N90" si="10">I91+I92+I93+I94+I95</f>
        <v>1217</v>
      </c>
      <c r="J90" s="33">
        <f t="shared" si="10"/>
        <v>1217</v>
      </c>
      <c r="K90" s="33">
        <f t="shared" si="10"/>
        <v>986</v>
      </c>
      <c r="L90" s="33">
        <f t="shared" si="10"/>
        <v>231</v>
      </c>
      <c r="M90" s="17">
        <v>0</v>
      </c>
      <c r="N90" s="17">
        <v>0</v>
      </c>
      <c r="O90" s="8">
        <v>0</v>
      </c>
      <c r="P90" s="8"/>
      <c r="Q90" s="8"/>
      <c r="R90" s="29"/>
      <c r="V90" s="4"/>
      <c r="W90" s="4"/>
      <c r="X90" s="4"/>
      <c r="Y90" s="3"/>
    </row>
    <row r="91" s="1" customFormat="1" customHeight="1" spans="1:25">
      <c r="A91" s="13">
        <v>1</v>
      </c>
      <c r="B91" s="14" t="s">
        <v>302</v>
      </c>
      <c r="C91" s="14" t="s">
        <v>303</v>
      </c>
      <c r="D91" s="13" t="s">
        <v>304</v>
      </c>
      <c r="E91" s="34" t="s">
        <v>305</v>
      </c>
      <c r="F91" s="34" t="s">
        <v>29</v>
      </c>
      <c r="G91" s="34" t="s">
        <v>89</v>
      </c>
      <c r="H91" s="33"/>
      <c r="I91" s="38">
        <v>392.5</v>
      </c>
      <c r="J91" s="38">
        <v>392.5</v>
      </c>
      <c r="K91" s="17">
        <v>392.5</v>
      </c>
      <c r="L91" s="17">
        <v>0</v>
      </c>
      <c r="M91" s="17">
        <v>0</v>
      </c>
      <c r="N91" s="17">
        <v>0</v>
      </c>
      <c r="O91" s="8">
        <v>0</v>
      </c>
      <c r="P91" s="39" t="s">
        <v>306</v>
      </c>
      <c r="Q91" s="8" t="s">
        <v>307</v>
      </c>
      <c r="R91" s="29"/>
      <c r="V91" s="4"/>
      <c r="W91" s="4"/>
      <c r="X91" s="4"/>
      <c r="Y91" s="3"/>
    </row>
    <row r="92" s="1" customFormat="1" customHeight="1" spans="1:25">
      <c r="A92" s="13">
        <v>2</v>
      </c>
      <c r="B92" s="14" t="s">
        <v>302</v>
      </c>
      <c r="C92" s="14" t="s">
        <v>308</v>
      </c>
      <c r="D92" s="13" t="s">
        <v>309</v>
      </c>
      <c r="E92" s="34" t="s">
        <v>310</v>
      </c>
      <c r="F92" s="34" t="s">
        <v>29</v>
      </c>
      <c r="G92" s="34" t="s">
        <v>89</v>
      </c>
      <c r="H92" s="17"/>
      <c r="I92" s="38">
        <v>35.34</v>
      </c>
      <c r="J92" s="38">
        <v>35.34</v>
      </c>
      <c r="K92" s="38">
        <v>35.34</v>
      </c>
      <c r="L92" s="17">
        <v>0</v>
      </c>
      <c r="M92" s="17">
        <v>0</v>
      </c>
      <c r="N92" s="17">
        <v>0</v>
      </c>
      <c r="O92" s="8">
        <v>0</v>
      </c>
      <c r="P92" s="39" t="s">
        <v>311</v>
      </c>
      <c r="Q92" s="47" t="s">
        <v>312</v>
      </c>
      <c r="R92" s="29"/>
      <c r="V92" s="4"/>
      <c r="W92" s="4"/>
      <c r="X92" s="4"/>
      <c r="Y92" s="3"/>
    </row>
    <row r="93" s="1" customFormat="1" customHeight="1" spans="1:25">
      <c r="A93" s="13">
        <v>3</v>
      </c>
      <c r="B93" s="14" t="s">
        <v>302</v>
      </c>
      <c r="C93" s="14" t="s">
        <v>313</v>
      </c>
      <c r="D93" s="13" t="s">
        <v>314</v>
      </c>
      <c r="E93" s="34" t="s">
        <v>315</v>
      </c>
      <c r="F93" s="34" t="s">
        <v>29</v>
      </c>
      <c r="G93" s="34" t="s">
        <v>89</v>
      </c>
      <c r="H93" s="17"/>
      <c r="I93" s="38">
        <v>579.75</v>
      </c>
      <c r="J93" s="38">
        <v>579.75</v>
      </c>
      <c r="K93" s="17">
        <v>524.37</v>
      </c>
      <c r="L93" s="17">
        <v>55.38</v>
      </c>
      <c r="M93" s="17">
        <v>0</v>
      </c>
      <c r="N93" s="17">
        <v>0</v>
      </c>
      <c r="O93" s="8">
        <v>0</v>
      </c>
      <c r="P93" s="39" t="s">
        <v>316</v>
      </c>
      <c r="Q93" s="47" t="s">
        <v>317</v>
      </c>
      <c r="R93" s="29"/>
      <c r="V93" s="4"/>
      <c r="W93" s="4"/>
      <c r="X93" s="4"/>
      <c r="Y93" s="3"/>
    </row>
    <row r="94" s="1" customFormat="1" customHeight="1" spans="1:25">
      <c r="A94" s="13">
        <v>4</v>
      </c>
      <c r="B94" s="14" t="s">
        <v>302</v>
      </c>
      <c r="C94" s="14" t="s">
        <v>318</v>
      </c>
      <c r="D94" s="13" t="s">
        <v>319</v>
      </c>
      <c r="E94" s="34" t="s">
        <v>320</v>
      </c>
      <c r="F94" s="34" t="s">
        <v>29</v>
      </c>
      <c r="G94" s="34" t="s">
        <v>89</v>
      </c>
      <c r="H94" s="17"/>
      <c r="I94" s="17">
        <v>175.62</v>
      </c>
      <c r="J94" s="17">
        <v>175.62</v>
      </c>
      <c r="K94" s="17">
        <v>0</v>
      </c>
      <c r="L94" s="17">
        <v>175.62</v>
      </c>
      <c r="M94" s="17">
        <v>0</v>
      </c>
      <c r="N94" s="17">
        <v>0</v>
      </c>
      <c r="O94" s="8">
        <v>0</v>
      </c>
      <c r="P94" s="39" t="s">
        <v>321</v>
      </c>
      <c r="Q94" s="8"/>
      <c r="R94" s="29"/>
      <c r="V94" s="4"/>
      <c r="W94" s="4"/>
      <c r="X94" s="4"/>
      <c r="Y94" s="3"/>
    </row>
    <row r="95" s="1" customFormat="1" customHeight="1" spans="1:25">
      <c r="A95" s="13">
        <v>5</v>
      </c>
      <c r="B95" s="14" t="s">
        <v>302</v>
      </c>
      <c r="C95" s="14" t="s">
        <v>322</v>
      </c>
      <c r="D95" s="13" t="s">
        <v>302</v>
      </c>
      <c r="E95" s="8" t="s">
        <v>323</v>
      </c>
      <c r="F95" s="8" t="s">
        <v>29</v>
      </c>
      <c r="G95" s="34" t="s">
        <v>89</v>
      </c>
      <c r="H95" s="17"/>
      <c r="I95" s="38">
        <v>33.79</v>
      </c>
      <c r="J95" s="38">
        <v>33.79</v>
      </c>
      <c r="K95" s="38">
        <v>33.79</v>
      </c>
      <c r="L95" s="17"/>
      <c r="M95" s="17">
        <v>0</v>
      </c>
      <c r="N95" s="17">
        <v>0</v>
      </c>
      <c r="O95" s="8">
        <v>0</v>
      </c>
      <c r="P95" s="40" t="s">
        <v>324</v>
      </c>
      <c r="Q95" s="47" t="s">
        <v>325</v>
      </c>
      <c r="R95" s="29"/>
      <c r="V95" s="4"/>
      <c r="W95" s="4"/>
      <c r="X95" s="4"/>
      <c r="Y95" s="3"/>
    </row>
    <row r="96" s="1" customFormat="1" customHeight="1" spans="1:25">
      <c r="A96" s="13" t="s">
        <v>50</v>
      </c>
      <c r="B96" s="14"/>
      <c r="C96" s="14"/>
      <c r="D96" s="13"/>
      <c r="E96" s="8">
        <v>1</v>
      </c>
      <c r="F96" s="8"/>
      <c r="G96" s="8"/>
      <c r="H96" s="17"/>
      <c r="I96" s="17">
        <f t="shared" ref="I96:N96" si="11">SUM(I97:I97)</f>
        <v>980</v>
      </c>
      <c r="J96" s="17">
        <f t="shared" si="11"/>
        <v>980</v>
      </c>
      <c r="K96" s="17">
        <f t="shared" si="11"/>
        <v>980</v>
      </c>
      <c r="L96" s="17">
        <f t="shared" si="11"/>
        <v>0</v>
      </c>
      <c r="M96" s="17">
        <v>0</v>
      </c>
      <c r="N96" s="17">
        <v>0</v>
      </c>
      <c r="O96" s="8">
        <v>0</v>
      </c>
      <c r="P96" s="24"/>
      <c r="Q96" s="8"/>
      <c r="R96" s="29"/>
      <c r="V96" s="4"/>
      <c r="W96" s="4"/>
      <c r="X96" s="4"/>
      <c r="Y96" s="3"/>
    </row>
    <row r="97" s="1" customFormat="1" customHeight="1" spans="1:25">
      <c r="A97" s="13">
        <v>1</v>
      </c>
      <c r="B97" s="14" t="s">
        <v>302</v>
      </c>
      <c r="C97" s="14" t="s">
        <v>326</v>
      </c>
      <c r="D97" s="13" t="s">
        <v>319</v>
      </c>
      <c r="E97" s="34" t="s">
        <v>327</v>
      </c>
      <c r="F97" s="34" t="s">
        <v>153</v>
      </c>
      <c r="G97" s="34" t="s">
        <v>89</v>
      </c>
      <c r="H97" s="17"/>
      <c r="I97" s="38">
        <v>980</v>
      </c>
      <c r="J97" s="38">
        <v>980</v>
      </c>
      <c r="K97" s="38">
        <v>980</v>
      </c>
      <c r="L97" s="17"/>
      <c r="M97" s="17">
        <v>0</v>
      </c>
      <c r="N97" s="17">
        <v>0</v>
      </c>
      <c r="O97" s="8">
        <v>0</v>
      </c>
      <c r="P97" s="39" t="s">
        <v>328</v>
      </c>
      <c r="Q97" s="8" t="s">
        <v>329</v>
      </c>
      <c r="R97" s="8" t="s">
        <v>330</v>
      </c>
      <c r="V97" s="4"/>
      <c r="W97" s="4"/>
      <c r="X97" s="4"/>
      <c r="Y97" s="3"/>
    </row>
    <row r="98" customHeight="1" spans="1:18">
      <c r="A98" s="13" t="s">
        <v>134</v>
      </c>
      <c r="B98" s="14"/>
      <c r="C98" s="14"/>
      <c r="D98" s="13"/>
      <c r="E98" s="8">
        <v>1</v>
      </c>
      <c r="F98" s="8"/>
      <c r="G98" s="8"/>
      <c r="H98" s="17"/>
      <c r="I98" s="17">
        <f t="shared" ref="I98:O98" si="12">I99</f>
        <v>155</v>
      </c>
      <c r="J98" s="17">
        <f t="shared" si="12"/>
        <v>155</v>
      </c>
      <c r="K98" s="17">
        <f t="shared" si="12"/>
        <v>0</v>
      </c>
      <c r="L98" s="17">
        <f t="shared" si="12"/>
        <v>155</v>
      </c>
      <c r="M98" s="17">
        <v>0</v>
      </c>
      <c r="N98" s="17">
        <v>0</v>
      </c>
      <c r="O98" s="8">
        <v>0</v>
      </c>
      <c r="P98" s="24"/>
      <c r="Q98" s="8"/>
      <c r="R98" s="29"/>
    </row>
    <row r="99" customHeight="1" spans="1:18">
      <c r="A99" s="13">
        <v>1</v>
      </c>
      <c r="B99" s="14" t="s">
        <v>302</v>
      </c>
      <c r="C99" s="14" t="s">
        <v>331</v>
      </c>
      <c r="D99" s="13" t="s">
        <v>302</v>
      </c>
      <c r="E99" s="34" t="s">
        <v>332</v>
      </c>
      <c r="F99" s="8" t="s">
        <v>29</v>
      </c>
      <c r="G99" s="34" t="s">
        <v>89</v>
      </c>
      <c r="H99" s="17"/>
      <c r="I99" s="17">
        <v>155</v>
      </c>
      <c r="J99" s="17">
        <v>155</v>
      </c>
      <c r="K99" s="17">
        <v>0</v>
      </c>
      <c r="L99" s="17">
        <v>155</v>
      </c>
      <c r="M99" s="17">
        <v>0</v>
      </c>
      <c r="N99" s="17">
        <v>0</v>
      </c>
      <c r="O99" s="8">
        <v>0</v>
      </c>
      <c r="P99" s="40" t="s">
        <v>333</v>
      </c>
      <c r="Q99" s="8"/>
      <c r="R99" s="29"/>
    </row>
    <row r="100" customHeight="1" spans="1:18">
      <c r="A100" s="10" t="s">
        <v>334</v>
      </c>
      <c r="B100" s="11"/>
      <c r="C100" s="11"/>
      <c r="D100" s="10"/>
      <c r="E100" s="9"/>
      <c r="F100" s="9">
        <v>10</v>
      </c>
      <c r="G100" s="9"/>
      <c r="H100" s="12">
        <v>11917</v>
      </c>
      <c r="I100" s="9">
        <f>I101+I103+I105+I108</f>
        <v>15300</v>
      </c>
      <c r="J100" s="9">
        <f t="shared" ref="J100:O100" si="13">J101+J103+J105+J108</f>
        <v>11917</v>
      </c>
      <c r="K100" s="9">
        <f t="shared" si="13"/>
        <v>9756</v>
      </c>
      <c r="L100" s="9">
        <f t="shared" si="13"/>
        <v>2161</v>
      </c>
      <c r="M100" s="26">
        <v>0</v>
      </c>
      <c r="N100" s="26">
        <v>0</v>
      </c>
      <c r="O100" s="9">
        <v>0</v>
      </c>
      <c r="P100" s="25"/>
      <c r="Q100" s="9"/>
      <c r="R100" s="28"/>
    </row>
    <row r="101" customHeight="1" spans="1:18">
      <c r="A101" s="13" t="s">
        <v>84</v>
      </c>
      <c r="B101" s="14"/>
      <c r="C101" s="14"/>
      <c r="D101" s="13"/>
      <c r="E101" s="8">
        <v>1</v>
      </c>
      <c r="F101" s="8"/>
      <c r="G101" s="8"/>
      <c r="H101" s="8"/>
      <c r="I101" s="8">
        <f t="shared" ref="I101:O101" si="14">I102</f>
        <v>450</v>
      </c>
      <c r="J101" s="17">
        <f t="shared" si="14"/>
        <v>387.5</v>
      </c>
      <c r="K101" s="17">
        <f t="shared" si="14"/>
        <v>337.5</v>
      </c>
      <c r="L101" s="17">
        <f t="shared" si="14"/>
        <v>50</v>
      </c>
      <c r="M101" s="17">
        <v>0</v>
      </c>
      <c r="N101" s="17">
        <v>0</v>
      </c>
      <c r="O101" s="8">
        <v>0</v>
      </c>
      <c r="P101" s="24"/>
      <c r="Q101" s="8"/>
      <c r="R101" s="29"/>
    </row>
    <row r="102" customHeight="1" spans="1:18">
      <c r="A102" s="13">
        <v>1</v>
      </c>
      <c r="B102" s="14" t="s">
        <v>335</v>
      </c>
      <c r="C102" s="14" t="s">
        <v>336</v>
      </c>
      <c r="D102" s="13" t="s">
        <v>337</v>
      </c>
      <c r="E102" s="8" t="s">
        <v>338</v>
      </c>
      <c r="F102" s="8" t="s">
        <v>29</v>
      </c>
      <c r="G102" s="8" t="s">
        <v>339</v>
      </c>
      <c r="H102" s="8"/>
      <c r="I102" s="8">
        <v>450</v>
      </c>
      <c r="J102" s="17">
        <v>387.5</v>
      </c>
      <c r="K102" s="17">
        <v>337.5</v>
      </c>
      <c r="L102" s="17">
        <v>50</v>
      </c>
      <c r="M102" s="17">
        <v>0</v>
      </c>
      <c r="N102" s="17">
        <v>0</v>
      </c>
      <c r="O102" s="8">
        <v>0</v>
      </c>
      <c r="P102" s="24"/>
      <c r="Q102" s="8" t="s">
        <v>340</v>
      </c>
      <c r="R102" s="29"/>
    </row>
    <row r="103" customHeight="1" spans="1:18">
      <c r="A103" s="13" t="s">
        <v>108</v>
      </c>
      <c r="B103" s="14"/>
      <c r="C103" s="14"/>
      <c r="D103" s="13"/>
      <c r="E103" s="8">
        <v>1</v>
      </c>
      <c r="F103" s="8"/>
      <c r="G103" s="8"/>
      <c r="H103" s="8"/>
      <c r="I103" s="8">
        <f t="shared" ref="I103:O103" si="15">I104</f>
        <v>1600</v>
      </c>
      <c r="J103" s="17">
        <f t="shared" si="15"/>
        <v>1406.5</v>
      </c>
      <c r="K103" s="17">
        <f t="shared" si="15"/>
        <v>1147.5</v>
      </c>
      <c r="L103" s="17">
        <f t="shared" si="15"/>
        <v>259</v>
      </c>
      <c r="M103" s="17">
        <v>0</v>
      </c>
      <c r="N103" s="17">
        <v>0</v>
      </c>
      <c r="O103" s="8">
        <v>0</v>
      </c>
      <c r="P103" s="24"/>
      <c r="Q103" s="8"/>
      <c r="R103" s="29"/>
    </row>
    <row r="104" customHeight="1" spans="1:18">
      <c r="A104" s="13">
        <v>1</v>
      </c>
      <c r="B104" s="14" t="s">
        <v>335</v>
      </c>
      <c r="C104" s="14" t="s">
        <v>341</v>
      </c>
      <c r="D104" s="13" t="s">
        <v>342</v>
      </c>
      <c r="E104" s="8" t="s">
        <v>343</v>
      </c>
      <c r="F104" s="8" t="s">
        <v>29</v>
      </c>
      <c r="G104" s="8" t="s">
        <v>339</v>
      </c>
      <c r="H104" s="8"/>
      <c r="I104" s="8">
        <v>1600</v>
      </c>
      <c r="J104" s="17">
        <f t="shared" ref="J104:J114" si="16">K104+L104</f>
        <v>1406.5</v>
      </c>
      <c r="K104" s="17">
        <v>1147.5</v>
      </c>
      <c r="L104" s="17">
        <v>259</v>
      </c>
      <c r="M104" s="17">
        <v>0</v>
      </c>
      <c r="N104" s="17">
        <v>0</v>
      </c>
      <c r="O104" s="8">
        <v>0</v>
      </c>
      <c r="P104" s="24"/>
      <c r="Q104" s="8" t="s">
        <v>340</v>
      </c>
      <c r="R104" s="29"/>
    </row>
    <row r="105" customHeight="1" spans="1:18">
      <c r="A105" s="13" t="s">
        <v>50</v>
      </c>
      <c r="B105" s="14"/>
      <c r="C105" s="14"/>
      <c r="D105" s="13"/>
      <c r="E105" s="8">
        <v>2</v>
      </c>
      <c r="F105" s="8"/>
      <c r="G105" s="8"/>
      <c r="H105" s="8"/>
      <c r="I105" s="8">
        <f t="shared" ref="I105:L105" si="17">I106+I107</f>
        <v>800</v>
      </c>
      <c r="J105" s="17">
        <f t="shared" si="17"/>
        <v>711</v>
      </c>
      <c r="K105" s="17">
        <f t="shared" si="17"/>
        <v>600</v>
      </c>
      <c r="L105" s="17">
        <f t="shared" si="17"/>
        <v>111</v>
      </c>
      <c r="M105" s="17">
        <v>0</v>
      </c>
      <c r="N105" s="17">
        <v>0</v>
      </c>
      <c r="O105" s="8">
        <v>0</v>
      </c>
      <c r="P105" s="24"/>
      <c r="Q105" s="8"/>
      <c r="R105" s="29"/>
    </row>
    <row r="106" customHeight="1" spans="1:18">
      <c r="A106" s="13">
        <v>1</v>
      </c>
      <c r="B106" s="14" t="s">
        <v>335</v>
      </c>
      <c r="C106" s="14" t="s">
        <v>344</v>
      </c>
      <c r="D106" s="13" t="s">
        <v>345</v>
      </c>
      <c r="E106" s="18" t="s">
        <v>346</v>
      </c>
      <c r="F106" s="8" t="s">
        <v>29</v>
      </c>
      <c r="G106" s="31" t="s">
        <v>339</v>
      </c>
      <c r="H106" s="8"/>
      <c r="I106" s="8">
        <v>130</v>
      </c>
      <c r="J106" s="17">
        <v>112.5</v>
      </c>
      <c r="K106" s="17">
        <v>97.5</v>
      </c>
      <c r="L106" s="17">
        <v>15</v>
      </c>
      <c r="M106" s="17">
        <v>0</v>
      </c>
      <c r="N106" s="17">
        <v>0</v>
      </c>
      <c r="O106" s="8">
        <v>0</v>
      </c>
      <c r="P106" s="24"/>
      <c r="Q106" s="8" t="s">
        <v>340</v>
      </c>
      <c r="R106" s="29"/>
    </row>
    <row r="107" customHeight="1" spans="1:18">
      <c r="A107" s="13">
        <v>2</v>
      </c>
      <c r="B107" s="14" t="s">
        <v>335</v>
      </c>
      <c r="C107" s="14" t="s">
        <v>347</v>
      </c>
      <c r="D107" s="13" t="s">
        <v>345</v>
      </c>
      <c r="E107" s="8" t="s">
        <v>348</v>
      </c>
      <c r="F107" s="8" t="s">
        <v>29</v>
      </c>
      <c r="G107" s="31" t="s">
        <v>339</v>
      </c>
      <c r="H107" s="8"/>
      <c r="I107" s="8">
        <v>670</v>
      </c>
      <c r="J107" s="8">
        <f t="shared" si="16"/>
        <v>598.5</v>
      </c>
      <c r="K107" s="17">
        <v>502.5</v>
      </c>
      <c r="L107" s="17">
        <v>96</v>
      </c>
      <c r="M107" s="17">
        <v>0</v>
      </c>
      <c r="N107" s="17">
        <v>0</v>
      </c>
      <c r="O107" s="8">
        <v>0</v>
      </c>
      <c r="P107" s="24"/>
      <c r="Q107" s="8" t="s">
        <v>340</v>
      </c>
      <c r="R107" s="29"/>
    </row>
    <row r="108" customHeight="1" spans="1:18">
      <c r="A108" s="13" t="s">
        <v>349</v>
      </c>
      <c r="B108" s="14"/>
      <c r="C108" s="14"/>
      <c r="D108" s="13"/>
      <c r="E108" s="8">
        <v>6</v>
      </c>
      <c r="F108" s="8"/>
      <c r="G108" s="31"/>
      <c r="H108" s="8"/>
      <c r="I108" s="8">
        <f>I109+I110+I111+I111+I112+I113+I114</f>
        <v>12450</v>
      </c>
      <c r="J108" s="8">
        <f t="shared" ref="J108:O108" si="18">J109+J110+J111+J112+J113+J114</f>
        <v>9412</v>
      </c>
      <c r="K108" s="8">
        <f t="shared" si="18"/>
        <v>7671</v>
      </c>
      <c r="L108" s="8">
        <f t="shared" si="18"/>
        <v>1741</v>
      </c>
      <c r="M108" s="17">
        <v>0</v>
      </c>
      <c r="N108" s="17">
        <v>0</v>
      </c>
      <c r="O108" s="8">
        <v>0</v>
      </c>
      <c r="P108" s="24"/>
      <c r="Q108" s="8"/>
      <c r="R108" s="29"/>
    </row>
    <row r="109" customHeight="1" spans="1:18">
      <c r="A109" s="13">
        <v>1</v>
      </c>
      <c r="B109" s="14" t="s">
        <v>335</v>
      </c>
      <c r="C109" s="14" t="s">
        <v>350</v>
      </c>
      <c r="D109" s="13" t="s">
        <v>351</v>
      </c>
      <c r="E109" s="18" t="s">
        <v>352</v>
      </c>
      <c r="F109" s="8" t="s">
        <v>29</v>
      </c>
      <c r="G109" s="31" t="s">
        <v>339</v>
      </c>
      <c r="H109" s="8"/>
      <c r="I109" s="8">
        <v>1600</v>
      </c>
      <c r="J109" s="8">
        <f t="shared" si="16"/>
        <v>1420</v>
      </c>
      <c r="K109" s="17">
        <v>1120</v>
      </c>
      <c r="L109" s="17">
        <v>300</v>
      </c>
      <c r="M109" s="17">
        <v>0</v>
      </c>
      <c r="N109" s="17">
        <v>0</v>
      </c>
      <c r="O109" s="8">
        <v>0</v>
      </c>
      <c r="P109" s="24"/>
      <c r="Q109" s="8" t="s">
        <v>340</v>
      </c>
      <c r="R109" s="29"/>
    </row>
    <row r="110" customHeight="1" spans="1:18">
      <c r="A110" s="13">
        <v>2</v>
      </c>
      <c r="B110" s="14" t="s">
        <v>335</v>
      </c>
      <c r="C110" s="14" t="s">
        <v>353</v>
      </c>
      <c r="D110" s="13" t="s">
        <v>354</v>
      </c>
      <c r="E110" s="18" t="s">
        <v>355</v>
      </c>
      <c r="F110" s="8" t="s">
        <v>29</v>
      </c>
      <c r="G110" s="31" t="s">
        <v>339</v>
      </c>
      <c r="H110" s="8"/>
      <c r="I110" s="8">
        <v>1700</v>
      </c>
      <c r="J110" s="8">
        <f t="shared" si="16"/>
        <v>1511</v>
      </c>
      <c r="K110" s="17">
        <v>1190</v>
      </c>
      <c r="L110" s="17">
        <v>321</v>
      </c>
      <c r="M110" s="17">
        <v>0</v>
      </c>
      <c r="N110" s="17">
        <v>0</v>
      </c>
      <c r="O110" s="8">
        <v>0</v>
      </c>
      <c r="P110" s="24"/>
      <c r="Q110" s="8" t="s">
        <v>340</v>
      </c>
      <c r="R110" s="29"/>
    </row>
    <row r="111" customHeight="1" spans="1:18">
      <c r="A111" s="13">
        <v>3</v>
      </c>
      <c r="B111" s="14" t="s">
        <v>335</v>
      </c>
      <c r="C111" s="14" t="s">
        <v>356</v>
      </c>
      <c r="D111" s="13" t="s">
        <v>357</v>
      </c>
      <c r="E111" s="18" t="s">
        <v>358</v>
      </c>
      <c r="F111" s="8" t="s">
        <v>29</v>
      </c>
      <c r="G111" s="31" t="s">
        <v>339</v>
      </c>
      <c r="H111" s="8"/>
      <c r="I111" s="8">
        <v>1900</v>
      </c>
      <c r="J111" s="8">
        <f t="shared" si="16"/>
        <v>1700</v>
      </c>
      <c r="K111" s="17">
        <v>1425</v>
      </c>
      <c r="L111" s="17">
        <v>275</v>
      </c>
      <c r="M111" s="17">
        <v>0</v>
      </c>
      <c r="N111" s="17">
        <v>0</v>
      </c>
      <c r="O111" s="8">
        <v>0</v>
      </c>
      <c r="P111" s="24"/>
      <c r="Q111" s="8" t="s">
        <v>340</v>
      </c>
      <c r="R111" s="29"/>
    </row>
    <row r="112" customHeight="1" spans="1:18">
      <c r="A112" s="13">
        <v>4</v>
      </c>
      <c r="B112" s="14" t="s">
        <v>335</v>
      </c>
      <c r="C112" s="14" t="s">
        <v>359</v>
      </c>
      <c r="D112" s="13" t="s">
        <v>360</v>
      </c>
      <c r="E112" s="8" t="s">
        <v>361</v>
      </c>
      <c r="F112" s="8" t="s">
        <v>29</v>
      </c>
      <c r="G112" s="31" t="s">
        <v>339</v>
      </c>
      <c r="H112" s="8"/>
      <c r="I112" s="8">
        <v>1700</v>
      </c>
      <c r="J112" s="8">
        <f t="shared" si="16"/>
        <v>1515</v>
      </c>
      <c r="K112" s="17">
        <v>1190</v>
      </c>
      <c r="L112" s="17">
        <v>325</v>
      </c>
      <c r="M112" s="17">
        <v>0</v>
      </c>
      <c r="N112" s="17">
        <v>0</v>
      </c>
      <c r="O112" s="8">
        <v>0</v>
      </c>
      <c r="P112" s="24"/>
      <c r="Q112" s="8" t="s">
        <v>340</v>
      </c>
      <c r="R112" s="29"/>
    </row>
    <row r="113" customHeight="1" spans="1:18">
      <c r="A113" s="13">
        <v>5</v>
      </c>
      <c r="B113" s="14" t="s">
        <v>335</v>
      </c>
      <c r="C113" s="14" t="s">
        <v>362</v>
      </c>
      <c r="D113" s="13" t="s">
        <v>363</v>
      </c>
      <c r="E113" s="8" t="s">
        <v>364</v>
      </c>
      <c r="F113" s="8" t="s">
        <v>29</v>
      </c>
      <c r="G113" s="31" t="s">
        <v>339</v>
      </c>
      <c r="H113" s="8"/>
      <c r="I113" s="8">
        <v>1900</v>
      </c>
      <c r="J113" s="8">
        <f t="shared" si="16"/>
        <v>1700</v>
      </c>
      <c r="K113" s="17">
        <v>1425</v>
      </c>
      <c r="L113" s="17">
        <v>275</v>
      </c>
      <c r="M113" s="17">
        <v>0</v>
      </c>
      <c r="N113" s="17">
        <v>0</v>
      </c>
      <c r="O113" s="8">
        <v>0</v>
      </c>
      <c r="P113" s="24"/>
      <c r="Q113" s="8" t="s">
        <v>340</v>
      </c>
      <c r="R113" s="29"/>
    </row>
    <row r="114" customHeight="1" spans="1:18">
      <c r="A114" s="13">
        <v>6</v>
      </c>
      <c r="B114" s="14" t="s">
        <v>335</v>
      </c>
      <c r="C114" s="14" t="s">
        <v>365</v>
      </c>
      <c r="D114" s="13" t="s">
        <v>366</v>
      </c>
      <c r="E114" s="8" t="s">
        <v>367</v>
      </c>
      <c r="F114" s="8" t="s">
        <v>29</v>
      </c>
      <c r="G114" s="31" t="s">
        <v>339</v>
      </c>
      <c r="H114" s="8"/>
      <c r="I114" s="8">
        <v>1750</v>
      </c>
      <c r="J114" s="8">
        <f t="shared" si="16"/>
        <v>1566</v>
      </c>
      <c r="K114" s="17">
        <v>1321</v>
      </c>
      <c r="L114" s="17">
        <v>245</v>
      </c>
      <c r="M114" s="17">
        <v>0</v>
      </c>
      <c r="N114" s="17">
        <v>0</v>
      </c>
      <c r="O114" s="8">
        <v>0</v>
      </c>
      <c r="P114" s="24"/>
      <c r="Q114" s="8" t="s">
        <v>340</v>
      </c>
      <c r="R114" s="29"/>
    </row>
    <row r="115" s="1" customFormat="1" customHeight="1" spans="1:25">
      <c r="A115" s="10" t="s">
        <v>368</v>
      </c>
      <c r="B115" s="11"/>
      <c r="C115" s="11"/>
      <c r="D115" s="10"/>
      <c r="E115" s="9"/>
      <c r="F115" s="9">
        <v>28</v>
      </c>
      <c r="G115" s="9"/>
      <c r="H115" s="12">
        <v>19385</v>
      </c>
      <c r="I115" s="41">
        <f>I116+I120+I125+I142+I146</f>
        <v>19694.9965</v>
      </c>
      <c r="J115" s="26">
        <f>K115+L115+M115+N115+O115</f>
        <v>19385</v>
      </c>
      <c r="K115" s="26">
        <v>16088</v>
      </c>
      <c r="L115" s="26">
        <v>3297</v>
      </c>
      <c r="M115" s="26">
        <v>0</v>
      </c>
      <c r="N115" s="26">
        <v>0</v>
      </c>
      <c r="O115" s="9">
        <v>0</v>
      </c>
      <c r="P115" s="9"/>
      <c r="Q115" s="9"/>
      <c r="R115" s="28"/>
      <c r="V115" s="4"/>
      <c r="W115" s="4"/>
      <c r="X115" s="4"/>
      <c r="Y115" s="3"/>
    </row>
    <row r="116" customHeight="1" spans="1:18">
      <c r="A116" s="13" t="s">
        <v>24</v>
      </c>
      <c r="B116" s="14"/>
      <c r="C116" s="14"/>
      <c r="D116" s="13"/>
      <c r="E116" s="15">
        <v>3</v>
      </c>
      <c r="F116" s="16"/>
      <c r="G116" s="8"/>
      <c r="H116" s="17"/>
      <c r="I116" s="33">
        <f>SUM(I117:I119)</f>
        <v>1362.5</v>
      </c>
      <c r="J116" s="17">
        <f t="shared" ref="J116:J148" si="19">K116+L116+M116+N116+O116</f>
        <v>1362.5</v>
      </c>
      <c r="K116" s="17">
        <v>1362.5</v>
      </c>
      <c r="L116" s="17">
        <v>0</v>
      </c>
      <c r="M116" s="17">
        <v>0</v>
      </c>
      <c r="N116" s="17">
        <v>0</v>
      </c>
      <c r="O116" s="8">
        <v>0</v>
      </c>
      <c r="P116" s="32"/>
      <c r="Q116" s="8"/>
      <c r="R116" s="29"/>
    </row>
    <row r="117" customHeight="1" spans="1:18">
      <c r="A117" s="13">
        <v>1</v>
      </c>
      <c r="B117" s="14" t="s">
        <v>369</v>
      </c>
      <c r="C117" s="14" t="s">
        <v>370</v>
      </c>
      <c r="D117" s="13" t="s">
        <v>371</v>
      </c>
      <c r="E117" s="8" t="s">
        <v>372</v>
      </c>
      <c r="F117" s="8" t="s">
        <v>29</v>
      </c>
      <c r="G117" s="8" t="s">
        <v>268</v>
      </c>
      <c r="H117" s="17"/>
      <c r="I117" s="16">
        <v>1000</v>
      </c>
      <c r="J117" s="17">
        <f t="shared" si="19"/>
        <v>1000</v>
      </c>
      <c r="K117" s="17">
        <v>1000</v>
      </c>
      <c r="L117" s="17">
        <v>0</v>
      </c>
      <c r="M117" s="17">
        <v>0</v>
      </c>
      <c r="N117" s="17">
        <v>0</v>
      </c>
      <c r="O117" s="8">
        <v>0</v>
      </c>
      <c r="P117" s="24" t="s">
        <v>373</v>
      </c>
      <c r="Q117" s="8" t="s">
        <v>374</v>
      </c>
      <c r="R117" s="29"/>
    </row>
    <row r="118" customHeight="1" spans="1:18">
      <c r="A118" s="13">
        <v>2</v>
      </c>
      <c r="B118" s="14" t="s">
        <v>369</v>
      </c>
      <c r="C118" s="14" t="s">
        <v>375</v>
      </c>
      <c r="D118" s="13" t="s">
        <v>309</v>
      </c>
      <c r="E118" s="18" t="s">
        <v>376</v>
      </c>
      <c r="F118" s="18" t="s">
        <v>29</v>
      </c>
      <c r="G118" s="18" t="s">
        <v>268</v>
      </c>
      <c r="H118" s="17"/>
      <c r="I118" s="42">
        <v>62.5</v>
      </c>
      <c r="J118" s="17">
        <f t="shared" si="19"/>
        <v>62.5</v>
      </c>
      <c r="K118" s="17">
        <v>62.5</v>
      </c>
      <c r="L118" s="17"/>
      <c r="M118" s="17">
        <v>0</v>
      </c>
      <c r="N118" s="17">
        <v>0</v>
      </c>
      <c r="O118" s="8">
        <v>0</v>
      </c>
      <c r="P118" s="37" t="s">
        <v>377</v>
      </c>
      <c r="Q118" s="18"/>
      <c r="R118" s="29"/>
    </row>
    <row r="119" customHeight="1" spans="1:18">
      <c r="A119" s="13">
        <v>3</v>
      </c>
      <c r="B119" s="14" t="s">
        <v>369</v>
      </c>
      <c r="C119" s="14" t="s">
        <v>378</v>
      </c>
      <c r="D119" s="13" t="s">
        <v>379</v>
      </c>
      <c r="E119" s="8" t="s">
        <v>380</v>
      </c>
      <c r="F119" s="18" t="s">
        <v>153</v>
      </c>
      <c r="G119" s="18" t="s">
        <v>268</v>
      </c>
      <c r="H119" s="17"/>
      <c r="I119" s="16">
        <v>300</v>
      </c>
      <c r="J119" s="17">
        <f t="shared" si="19"/>
        <v>300</v>
      </c>
      <c r="K119" s="17">
        <v>300</v>
      </c>
      <c r="L119" s="17"/>
      <c r="M119" s="17">
        <v>0</v>
      </c>
      <c r="N119" s="17">
        <v>0</v>
      </c>
      <c r="O119" s="8">
        <v>0</v>
      </c>
      <c r="P119" s="37" t="s">
        <v>381</v>
      </c>
      <c r="Q119" s="18" t="s">
        <v>374</v>
      </c>
      <c r="R119" s="29"/>
    </row>
    <row r="120" customHeight="1" spans="1:18">
      <c r="A120" s="13" t="s">
        <v>44</v>
      </c>
      <c r="B120" s="14"/>
      <c r="C120" s="14"/>
      <c r="D120" s="13"/>
      <c r="E120" s="18">
        <v>4</v>
      </c>
      <c r="F120" s="18"/>
      <c r="G120" s="18"/>
      <c r="H120" s="17"/>
      <c r="I120" s="43">
        <f>SUM(I121:I124)</f>
        <v>5806.8</v>
      </c>
      <c r="J120" s="17">
        <f t="shared" si="19"/>
        <v>5806.8</v>
      </c>
      <c r="K120" s="17">
        <v>3997.1</v>
      </c>
      <c r="L120" s="17">
        <v>1809.7</v>
      </c>
      <c r="M120" s="17">
        <v>0</v>
      </c>
      <c r="N120" s="17">
        <v>0</v>
      </c>
      <c r="O120" s="8">
        <v>0</v>
      </c>
      <c r="P120" s="44"/>
      <c r="Q120" s="18"/>
      <c r="R120" s="29"/>
    </row>
    <row r="121" customHeight="1" spans="1:18">
      <c r="A121" s="13">
        <v>1</v>
      </c>
      <c r="B121" s="14" t="s">
        <v>369</v>
      </c>
      <c r="C121" s="14" t="s">
        <v>382</v>
      </c>
      <c r="D121" s="13" t="s">
        <v>383</v>
      </c>
      <c r="E121" s="8" t="s">
        <v>384</v>
      </c>
      <c r="F121" s="18" t="s">
        <v>41</v>
      </c>
      <c r="G121" s="18" t="s">
        <v>268</v>
      </c>
      <c r="H121" s="17"/>
      <c r="I121" s="16">
        <v>1097.1</v>
      </c>
      <c r="J121" s="17">
        <f t="shared" si="19"/>
        <v>1097.1</v>
      </c>
      <c r="K121" s="17">
        <v>797.1</v>
      </c>
      <c r="L121" s="17">
        <v>300</v>
      </c>
      <c r="M121" s="17">
        <v>0</v>
      </c>
      <c r="N121" s="17">
        <v>0</v>
      </c>
      <c r="O121" s="8">
        <v>0</v>
      </c>
      <c r="P121" s="40" t="s">
        <v>385</v>
      </c>
      <c r="Q121" s="18" t="s">
        <v>386</v>
      </c>
      <c r="R121" s="29"/>
    </row>
    <row r="122" customHeight="1" spans="1:18">
      <c r="A122" s="13">
        <v>2</v>
      </c>
      <c r="B122" s="14" t="s">
        <v>369</v>
      </c>
      <c r="C122" s="14" t="s">
        <v>387</v>
      </c>
      <c r="D122" s="13" t="s">
        <v>388</v>
      </c>
      <c r="E122" s="8" t="s">
        <v>389</v>
      </c>
      <c r="F122" s="18" t="s">
        <v>41</v>
      </c>
      <c r="G122" s="18" t="s">
        <v>268</v>
      </c>
      <c r="H122" s="17"/>
      <c r="I122" s="16">
        <v>1303.6</v>
      </c>
      <c r="J122" s="17">
        <f t="shared" si="19"/>
        <v>1303.6</v>
      </c>
      <c r="K122" s="17">
        <v>1000</v>
      </c>
      <c r="L122" s="17">
        <v>303.6</v>
      </c>
      <c r="M122" s="17">
        <v>0</v>
      </c>
      <c r="N122" s="17">
        <v>0</v>
      </c>
      <c r="O122" s="8">
        <v>0</v>
      </c>
      <c r="P122" s="40" t="s">
        <v>390</v>
      </c>
      <c r="Q122" s="18" t="s">
        <v>391</v>
      </c>
      <c r="R122" s="29"/>
    </row>
    <row r="123" customHeight="1" spans="1:18">
      <c r="A123" s="13">
        <v>3</v>
      </c>
      <c r="B123" s="14" t="s">
        <v>369</v>
      </c>
      <c r="C123" s="14" t="s">
        <v>392</v>
      </c>
      <c r="D123" s="13" t="s">
        <v>393</v>
      </c>
      <c r="E123" s="8" t="s">
        <v>394</v>
      </c>
      <c r="F123" s="18" t="s">
        <v>41</v>
      </c>
      <c r="G123" s="18" t="s">
        <v>268</v>
      </c>
      <c r="H123" s="17"/>
      <c r="I123" s="16">
        <v>1206.1</v>
      </c>
      <c r="J123" s="17">
        <f t="shared" si="19"/>
        <v>1206.1</v>
      </c>
      <c r="K123" s="17">
        <v>1000</v>
      </c>
      <c r="L123" s="17">
        <v>206.1</v>
      </c>
      <c r="M123" s="17">
        <v>0</v>
      </c>
      <c r="N123" s="17">
        <v>0</v>
      </c>
      <c r="O123" s="8">
        <v>0</v>
      </c>
      <c r="P123" s="40" t="s">
        <v>395</v>
      </c>
      <c r="Q123" s="18" t="s">
        <v>396</v>
      </c>
      <c r="R123" s="29"/>
    </row>
    <row r="124" customHeight="1" spans="1:18">
      <c r="A124" s="13">
        <v>4</v>
      </c>
      <c r="B124" s="14" t="s">
        <v>369</v>
      </c>
      <c r="C124" s="14" t="s">
        <v>397</v>
      </c>
      <c r="D124" s="13" t="s">
        <v>398</v>
      </c>
      <c r="E124" s="8" t="s">
        <v>399</v>
      </c>
      <c r="F124" s="18" t="s">
        <v>29</v>
      </c>
      <c r="G124" s="18" t="s">
        <v>268</v>
      </c>
      <c r="H124" s="17"/>
      <c r="I124" s="16">
        <v>2200</v>
      </c>
      <c r="J124" s="17">
        <f t="shared" si="19"/>
        <v>2200</v>
      </c>
      <c r="K124" s="17">
        <v>1200</v>
      </c>
      <c r="L124" s="17">
        <v>1000</v>
      </c>
      <c r="M124" s="17">
        <v>0</v>
      </c>
      <c r="N124" s="17">
        <v>0</v>
      </c>
      <c r="O124" s="8">
        <v>0</v>
      </c>
      <c r="P124" s="40" t="s">
        <v>400</v>
      </c>
      <c r="Q124" s="18" t="s">
        <v>79</v>
      </c>
      <c r="R124" s="29"/>
    </row>
    <row r="125" customHeight="1" spans="1:18">
      <c r="A125" s="13" t="s">
        <v>50</v>
      </c>
      <c r="B125" s="14"/>
      <c r="C125" s="14"/>
      <c r="D125" s="13"/>
      <c r="E125" s="18">
        <v>16</v>
      </c>
      <c r="F125" s="18"/>
      <c r="G125" s="18"/>
      <c r="H125" s="17"/>
      <c r="I125" s="45">
        <f>SUM(I126:I141)</f>
        <v>6367.49</v>
      </c>
      <c r="J125" s="17">
        <f t="shared" si="19"/>
        <v>6057.49</v>
      </c>
      <c r="K125" s="17">
        <v>6057.49</v>
      </c>
      <c r="L125" s="17">
        <v>0</v>
      </c>
      <c r="M125" s="17">
        <v>0</v>
      </c>
      <c r="N125" s="17">
        <v>0</v>
      </c>
      <c r="O125" s="8">
        <v>0</v>
      </c>
      <c r="P125" s="44"/>
      <c r="Q125" s="18"/>
      <c r="R125" s="29"/>
    </row>
    <row r="126" customHeight="1" spans="1:18">
      <c r="A126" s="13">
        <v>1</v>
      </c>
      <c r="B126" s="14" t="s">
        <v>369</v>
      </c>
      <c r="C126" s="14" t="s">
        <v>401</v>
      </c>
      <c r="D126" s="13" t="s">
        <v>402</v>
      </c>
      <c r="E126" s="35" t="s">
        <v>403</v>
      </c>
      <c r="F126" s="18" t="s">
        <v>29</v>
      </c>
      <c r="G126" s="18" t="s">
        <v>404</v>
      </c>
      <c r="H126" s="17"/>
      <c r="I126" s="16">
        <v>321.9</v>
      </c>
      <c r="J126" s="17">
        <f t="shared" si="19"/>
        <v>321.9</v>
      </c>
      <c r="K126" s="17">
        <v>321.9</v>
      </c>
      <c r="L126" s="17"/>
      <c r="M126" s="17">
        <v>0</v>
      </c>
      <c r="N126" s="17">
        <v>0</v>
      </c>
      <c r="O126" s="8">
        <v>0</v>
      </c>
      <c r="P126" s="40" t="s">
        <v>405</v>
      </c>
      <c r="Q126" s="18" t="s">
        <v>406</v>
      </c>
      <c r="R126" s="29"/>
    </row>
    <row r="127" customHeight="1" spans="1:18">
      <c r="A127" s="13">
        <v>2</v>
      </c>
      <c r="B127" s="14" t="s">
        <v>369</v>
      </c>
      <c r="C127" s="14" t="s">
        <v>407</v>
      </c>
      <c r="D127" s="13" t="s">
        <v>408</v>
      </c>
      <c r="E127" s="35" t="s">
        <v>409</v>
      </c>
      <c r="F127" s="18" t="s">
        <v>29</v>
      </c>
      <c r="G127" s="18" t="s">
        <v>410</v>
      </c>
      <c r="H127" s="17"/>
      <c r="I127" s="16">
        <v>1100</v>
      </c>
      <c r="J127" s="17">
        <f t="shared" si="19"/>
        <v>790</v>
      </c>
      <c r="K127" s="17">
        <v>790</v>
      </c>
      <c r="L127" s="17"/>
      <c r="M127" s="17">
        <v>0</v>
      </c>
      <c r="N127" s="17">
        <v>0</v>
      </c>
      <c r="O127" s="8">
        <v>0</v>
      </c>
      <c r="P127" s="40" t="s">
        <v>411</v>
      </c>
      <c r="Q127" s="18" t="s">
        <v>412</v>
      </c>
      <c r="R127" s="29"/>
    </row>
    <row r="128" customHeight="1" spans="1:18">
      <c r="A128" s="13">
        <v>3</v>
      </c>
      <c r="B128" s="14" t="s">
        <v>369</v>
      </c>
      <c r="C128" s="14" t="s">
        <v>413</v>
      </c>
      <c r="D128" s="13" t="s">
        <v>414</v>
      </c>
      <c r="E128" s="8" t="s">
        <v>415</v>
      </c>
      <c r="F128" s="8" t="s">
        <v>29</v>
      </c>
      <c r="G128" s="8" t="s">
        <v>416</v>
      </c>
      <c r="H128" s="17"/>
      <c r="I128" s="46">
        <f t="shared" ref="I128:I134" si="20">J128</f>
        <v>243</v>
      </c>
      <c r="J128" s="17">
        <f t="shared" si="19"/>
        <v>243</v>
      </c>
      <c r="K128" s="17">
        <v>243</v>
      </c>
      <c r="L128" s="17"/>
      <c r="M128" s="17">
        <v>0</v>
      </c>
      <c r="N128" s="17">
        <v>0</v>
      </c>
      <c r="O128" s="8">
        <v>0</v>
      </c>
      <c r="P128" s="24" t="s">
        <v>417</v>
      </c>
      <c r="Q128" s="8" t="s">
        <v>418</v>
      </c>
      <c r="R128" s="29"/>
    </row>
    <row r="129" customHeight="1" spans="1:18">
      <c r="A129" s="13">
        <v>4</v>
      </c>
      <c r="B129" s="14" t="s">
        <v>369</v>
      </c>
      <c r="C129" s="14" t="s">
        <v>419</v>
      </c>
      <c r="D129" s="13" t="s">
        <v>420</v>
      </c>
      <c r="E129" s="8" t="s">
        <v>421</v>
      </c>
      <c r="F129" s="8" t="s">
        <v>29</v>
      </c>
      <c r="G129" s="8" t="s">
        <v>416</v>
      </c>
      <c r="H129" s="17"/>
      <c r="I129" s="46">
        <f t="shared" si="20"/>
        <v>269</v>
      </c>
      <c r="J129" s="17">
        <f t="shared" si="19"/>
        <v>269</v>
      </c>
      <c r="K129" s="17">
        <v>269</v>
      </c>
      <c r="L129" s="17"/>
      <c r="M129" s="17">
        <v>0</v>
      </c>
      <c r="N129" s="17">
        <v>0</v>
      </c>
      <c r="O129" s="8">
        <v>0</v>
      </c>
      <c r="P129" s="24" t="s">
        <v>422</v>
      </c>
      <c r="Q129" s="8"/>
      <c r="R129" s="29"/>
    </row>
    <row r="130" customHeight="1" spans="1:18">
      <c r="A130" s="13">
        <v>5</v>
      </c>
      <c r="B130" s="14" t="s">
        <v>369</v>
      </c>
      <c r="C130" s="14" t="s">
        <v>423</v>
      </c>
      <c r="D130" s="13" t="s">
        <v>369</v>
      </c>
      <c r="E130" s="8" t="s">
        <v>424</v>
      </c>
      <c r="F130" s="8" t="s">
        <v>29</v>
      </c>
      <c r="G130" s="8" t="s">
        <v>416</v>
      </c>
      <c r="H130" s="17"/>
      <c r="I130" s="46">
        <f t="shared" si="20"/>
        <v>324</v>
      </c>
      <c r="J130" s="17">
        <f t="shared" si="19"/>
        <v>324</v>
      </c>
      <c r="K130" s="17">
        <v>324</v>
      </c>
      <c r="L130" s="17"/>
      <c r="M130" s="17">
        <v>0</v>
      </c>
      <c r="N130" s="17">
        <v>0</v>
      </c>
      <c r="O130" s="8">
        <v>0</v>
      </c>
      <c r="P130" s="24" t="s">
        <v>422</v>
      </c>
      <c r="Q130" s="8" t="s">
        <v>418</v>
      </c>
      <c r="R130" s="29"/>
    </row>
    <row r="131" customHeight="1" spans="1:18">
      <c r="A131" s="13">
        <v>6</v>
      </c>
      <c r="B131" s="14" t="s">
        <v>369</v>
      </c>
      <c r="C131" s="14" t="s">
        <v>425</v>
      </c>
      <c r="D131" s="13" t="s">
        <v>369</v>
      </c>
      <c r="E131" s="8" t="s">
        <v>426</v>
      </c>
      <c r="F131" s="8" t="s">
        <v>29</v>
      </c>
      <c r="G131" s="8" t="s">
        <v>416</v>
      </c>
      <c r="H131" s="17"/>
      <c r="I131" s="46">
        <f t="shared" si="20"/>
        <v>382</v>
      </c>
      <c r="J131" s="17">
        <f t="shared" si="19"/>
        <v>382</v>
      </c>
      <c r="K131" s="17">
        <v>382</v>
      </c>
      <c r="L131" s="17"/>
      <c r="M131" s="17">
        <v>0</v>
      </c>
      <c r="N131" s="17">
        <v>0</v>
      </c>
      <c r="O131" s="8">
        <v>0</v>
      </c>
      <c r="P131" s="24" t="s">
        <v>427</v>
      </c>
      <c r="Q131" s="8" t="s">
        <v>418</v>
      </c>
      <c r="R131" s="29"/>
    </row>
    <row r="132" customHeight="1" spans="1:18">
      <c r="A132" s="13">
        <v>7</v>
      </c>
      <c r="B132" s="14" t="s">
        <v>369</v>
      </c>
      <c r="C132" s="14" t="s">
        <v>428</v>
      </c>
      <c r="D132" s="13" t="s">
        <v>429</v>
      </c>
      <c r="E132" s="8" t="s">
        <v>430</v>
      </c>
      <c r="F132" s="8" t="s">
        <v>29</v>
      </c>
      <c r="G132" s="8" t="s">
        <v>416</v>
      </c>
      <c r="H132" s="17"/>
      <c r="I132" s="46">
        <f t="shared" si="20"/>
        <v>254</v>
      </c>
      <c r="J132" s="17">
        <f t="shared" si="19"/>
        <v>254</v>
      </c>
      <c r="K132" s="17">
        <v>254</v>
      </c>
      <c r="L132" s="17"/>
      <c r="M132" s="17">
        <v>0</v>
      </c>
      <c r="N132" s="17">
        <v>0</v>
      </c>
      <c r="O132" s="8">
        <v>0</v>
      </c>
      <c r="P132" s="24" t="s">
        <v>427</v>
      </c>
      <c r="Q132" s="8" t="s">
        <v>418</v>
      </c>
      <c r="R132" s="29"/>
    </row>
    <row r="133" customHeight="1" spans="1:18">
      <c r="A133" s="13">
        <v>8</v>
      </c>
      <c r="B133" s="14" t="s">
        <v>369</v>
      </c>
      <c r="C133" s="14" t="s">
        <v>431</v>
      </c>
      <c r="D133" s="13" t="s">
        <v>432</v>
      </c>
      <c r="E133" s="8" t="s">
        <v>433</v>
      </c>
      <c r="F133" s="8" t="s">
        <v>29</v>
      </c>
      <c r="G133" s="8" t="s">
        <v>416</v>
      </c>
      <c r="H133" s="17"/>
      <c r="I133" s="46">
        <f t="shared" si="20"/>
        <v>231</v>
      </c>
      <c r="J133" s="17">
        <f t="shared" si="19"/>
        <v>231</v>
      </c>
      <c r="K133" s="17">
        <v>231</v>
      </c>
      <c r="L133" s="17"/>
      <c r="M133" s="17">
        <v>0</v>
      </c>
      <c r="N133" s="17">
        <v>0</v>
      </c>
      <c r="O133" s="8">
        <v>0</v>
      </c>
      <c r="P133" s="24" t="s">
        <v>427</v>
      </c>
      <c r="Q133" s="8" t="s">
        <v>418</v>
      </c>
      <c r="R133" s="29"/>
    </row>
    <row r="134" customHeight="1" spans="1:18">
      <c r="A134" s="13">
        <v>9</v>
      </c>
      <c r="B134" s="14" t="s">
        <v>369</v>
      </c>
      <c r="C134" s="14" t="s">
        <v>434</v>
      </c>
      <c r="D134" s="13" t="s">
        <v>435</v>
      </c>
      <c r="E134" s="8" t="s">
        <v>436</v>
      </c>
      <c r="F134" s="8" t="s">
        <v>29</v>
      </c>
      <c r="G134" s="8" t="s">
        <v>416</v>
      </c>
      <c r="H134" s="17"/>
      <c r="I134" s="46">
        <f t="shared" si="20"/>
        <v>233</v>
      </c>
      <c r="J134" s="17">
        <f t="shared" si="19"/>
        <v>233</v>
      </c>
      <c r="K134" s="17">
        <v>233</v>
      </c>
      <c r="L134" s="17"/>
      <c r="M134" s="17">
        <v>0</v>
      </c>
      <c r="N134" s="17">
        <v>0</v>
      </c>
      <c r="O134" s="8">
        <v>0</v>
      </c>
      <c r="P134" s="24" t="s">
        <v>437</v>
      </c>
      <c r="Q134" s="8" t="s">
        <v>418</v>
      </c>
      <c r="R134" s="29"/>
    </row>
    <row r="135" customHeight="1" spans="1:18">
      <c r="A135" s="13">
        <v>10</v>
      </c>
      <c r="B135" s="14" t="s">
        <v>369</v>
      </c>
      <c r="C135" s="14" t="s">
        <v>434</v>
      </c>
      <c r="D135" s="13" t="s">
        <v>435</v>
      </c>
      <c r="E135" s="8" t="s">
        <v>436</v>
      </c>
      <c r="F135" s="8" t="s">
        <v>29</v>
      </c>
      <c r="G135" s="8" t="s">
        <v>416</v>
      </c>
      <c r="H135" s="17"/>
      <c r="I135" s="16">
        <v>233</v>
      </c>
      <c r="J135" s="17">
        <f t="shared" si="19"/>
        <v>233</v>
      </c>
      <c r="K135" s="17">
        <v>233</v>
      </c>
      <c r="L135" s="17"/>
      <c r="M135" s="17">
        <v>0</v>
      </c>
      <c r="N135" s="17">
        <v>0</v>
      </c>
      <c r="O135" s="8">
        <v>0</v>
      </c>
      <c r="P135" s="24" t="s">
        <v>438</v>
      </c>
      <c r="Q135" s="8" t="s">
        <v>439</v>
      </c>
      <c r="R135" s="29"/>
    </row>
    <row r="136" customHeight="1" spans="1:18">
      <c r="A136" s="13">
        <v>11</v>
      </c>
      <c r="B136" s="14" t="s">
        <v>369</v>
      </c>
      <c r="C136" s="14" t="s">
        <v>440</v>
      </c>
      <c r="D136" s="13" t="s">
        <v>441</v>
      </c>
      <c r="E136" s="8" t="s">
        <v>442</v>
      </c>
      <c r="F136" s="8" t="s">
        <v>443</v>
      </c>
      <c r="G136" s="8" t="s">
        <v>444</v>
      </c>
      <c r="H136" s="17"/>
      <c r="I136" s="16">
        <v>626.59</v>
      </c>
      <c r="J136" s="17">
        <f t="shared" si="19"/>
        <v>626.59</v>
      </c>
      <c r="K136" s="17">
        <v>626.59</v>
      </c>
      <c r="L136" s="17"/>
      <c r="M136" s="17">
        <v>0</v>
      </c>
      <c r="N136" s="17">
        <v>0</v>
      </c>
      <c r="O136" s="8">
        <v>0</v>
      </c>
      <c r="P136" s="24" t="s">
        <v>445</v>
      </c>
      <c r="Q136" s="8" t="s">
        <v>439</v>
      </c>
      <c r="R136" s="29"/>
    </row>
    <row r="137" customHeight="1" spans="1:18">
      <c r="A137" s="13">
        <v>12</v>
      </c>
      <c r="B137" s="14" t="s">
        <v>369</v>
      </c>
      <c r="C137" s="14" t="s">
        <v>446</v>
      </c>
      <c r="D137" s="13" t="s">
        <v>414</v>
      </c>
      <c r="E137" s="8" t="s">
        <v>447</v>
      </c>
      <c r="F137" s="8" t="s">
        <v>443</v>
      </c>
      <c r="G137" s="8" t="s">
        <v>444</v>
      </c>
      <c r="H137" s="17"/>
      <c r="I137" s="16">
        <v>354</v>
      </c>
      <c r="J137" s="17">
        <f t="shared" si="19"/>
        <v>354</v>
      </c>
      <c r="K137" s="17">
        <v>354</v>
      </c>
      <c r="L137" s="17"/>
      <c r="M137" s="17">
        <v>0</v>
      </c>
      <c r="N137" s="17">
        <v>0</v>
      </c>
      <c r="O137" s="8">
        <v>0</v>
      </c>
      <c r="P137" s="24" t="s">
        <v>448</v>
      </c>
      <c r="Q137" s="8" t="s">
        <v>439</v>
      </c>
      <c r="R137" s="29"/>
    </row>
    <row r="138" customHeight="1" spans="1:18">
      <c r="A138" s="13">
        <v>13</v>
      </c>
      <c r="B138" s="14" t="s">
        <v>369</v>
      </c>
      <c r="C138" s="14" t="s">
        <v>449</v>
      </c>
      <c r="D138" s="13" t="s">
        <v>450</v>
      </c>
      <c r="E138" s="8" t="s">
        <v>451</v>
      </c>
      <c r="F138" s="8" t="s">
        <v>443</v>
      </c>
      <c r="G138" s="8" t="s">
        <v>444</v>
      </c>
      <c r="H138" s="17"/>
      <c r="I138" s="16">
        <v>210</v>
      </c>
      <c r="J138" s="17">
        <f t="shared" si="19"/>
        <v>210</v>
      </c>
      <c r="K138" s="17">
        <v>210</v>
      </c>
      <c r="L138" s="17"/>
      <c r="M138" s="17">
        <v>0</v>
      </c>
      <c r="N138" s="17">
        <v>0</v>
      </c>
      <c r="O138" s="8">
        <v>0</v>
      </c>
      <c r="P138" s="24" t="s">
        <v>452</v>
      </c>
      <c r="Q138" s="8" t="s">
        <v>439</v>
      </c>
      <c r="R138" s="29"/>
    </row>
    <row r="139" customHeight="1" spans="1:18">
      <c r="A139" s="13">
        <v>14</v>
      </c>
      <c r="B139" s="14" t="s">
        <v>369</v>
      </c>
      <c r="C139" s="14" t="s">
        <v>453</v>
      </c>
      <c r="D139" s="13" t="s">
        <v>454</v>
      </c>
      <c r="E139" s="8" t="s">
        <v>455</v>
      </c>
      <c r="F139" s="8" t="s">
        <v>443</v>
      </c>
      <c r="G139" s="8" t="s">
        <v>444</v>
      </c>
      <c r="H139" s="17"/>
      <c r="I139" s="16">
        <v>650</v>
      </c>
      <c r="J139" s="17">
        <f t="shared" si="19"/>
        <v>650</v>
      </c>
      <c r="K139" s="17">
        <v>650</v>
      </c>
      <c r="L139" s="17"/>
      <c r="M139" s="17">
        <v>0</v>
      </c>
      <c r="N139" s="17">
        <v>0</v>
      </c>
      <c r="O139" s="8">
        <v>0</v>
      </c>
      <c r="P139" s="24" t="s">
        <v>456</v>
      </c>
      <c r="Q139" s="8" t="s">
        <v>439</v>
      </c>
      <c r="R139" s="29"/>
    </row>
    <row r="140" customHeight="1" spans="1:18">
      <c r="A140" s="13">
        <v>15</v>
      </c>
      <c r="B140" s="14" t="s">
        <v>369</v>
      </c>
      <c r="C140" s="14" t="s">
        <v>457</v>
      </c>
      <c r="D140" s="13" t="s">
        <v>458</v>
      </c>
      <c r="E140" s="8" t="s">
        <v>459</v>
      </c>
      <c r="F140" s="8" t="s">
        <v>443</v>
      </c>
      <c r="G140" s="8" t="s">
        <v>444</v>
      </c>
      <c r="H140" s="17"/>
      <c r="I140" s="16">
        <v>390</v>
      </c>
      <c r="J140" s="17">
        <f t="shared" si="19"/>
        <v>390</v>
      </c>
      <c r="K140" s="17">
        <v>390</v>
      </c>
      <c r="L140" s="17"/>
      <c r="M140" s="17">
        <v>0</v>
      </c>
      <c r="N140" s="17">
        <v>0</v>
      </c>
      <c r="O140" s="8">
        <v>0</v>
      </c>
      <c r="P140" s="24" t="s">
        <v>452</v>
      </c>
      <c r="Q140" s="8" t="s">
        <v>439</v>
      </c>
      <c r="R140" s="29"/>
    </row>
    <row r="141" customHeight="1" spans="1:18">
      <c r="A141" s="13">
        <v>16</v>
      </c>
      <c r="B141" s="14" t="s">
        <v>369</v>
      </c>
      <c r="C141" s="14" t="s">
        <v>460</v>
      </c>
      <c r="D141" s="13" t="s">
        <v>461</v>
      </c>
      <c r="E141" s="8" t="s">
        <v>462</v>
      </c>
      <c r="F141" s="8" t="s">
        <v>443</v>
      </c>
      <c r="G141" s="8" t="s">
        <v>444</v>
      </c>
      <c r="H141" s="17"/>
      <c r="I141" s="16">
        <v>546</v>
      </c>
      <c r="J141" s="17">
        <f t="shared" si="19"/>
        <v>546</v>
      </c>
      <c r="K141" s="17">
        <v>546</v>
      </c>
      <c r="L141" s="17"/>
      <c r="M141" s="17">
        <v>0</v>
      </c>
      <c r="N141" s="17">
        <v>0</v>
      </c>
      <c r="O141" s="8">
        <v>0</v>
      </c>
      <c r="P141" s="24" t="s">
        <v>463</v>
      </c>
      <c r="Q141" s="8"/>
      <c r="R141" s="29"/>
    </row>
    <row r="142" customHeight="1" spans="1:18">
      <c r="A142" s="13" t="s">
        <v>61</v>
      </c>
      <c r="B142" s="14"/>
      <c r="C142" s="14"/>
      <c r="D142" s="13"/>
      <c r="E142" s="18">
        <v>3</v>
      </c>
      <c r="F142" s="18"/>
      <c r="G142" s="18"/>
      <c r="H142" s="17"/>
      <c r="I142" s="16">
        <f>SUM(I143:I145)</f>
        <v>5852.9365</v>
      </c>
      <c r="J142" s="17">
        <f t="shared" si="19"/>
        <v>5852.94</v>
      </c>
      <c r="K142" s="17">
        <v>4365.64</v>
      </c>
      <c r="L142" s="17">
        <v>1487.3</v>
      </c>
      <c r="M142" s="17">
        <v>0</v>
      </c>
      <c r="N142" s="17">
        <v>0</v>
      </c>
      <c r="O142" s="8">
        <v>0</v>
      </c>
      <c r="P142" s="44"/>
      <c r="Q142" s="18"/>
      <c r="R142" s="29"/>
    </row>
    <row r="143" customHeight="1" spans="1:18">
      <c r="A143" s="13">
        <v>1</v>
      </c>
      <c r="B143" s="14" t="s">
        <v>369</v>
      </c>
      <c r="C143" s="14" t="s">
        <v>464</v>
      </c>
      <c r="D143" s="13" t="s">
        <v>465</v>
      </c>
      <c r="E143" s="8" t="s">
        <v>466</v>
      </c>
      <c r="F143" s="18" t="s">
        <v>29</v>
      </c>
      <c r="G143" s="18" t="s">
        <v>268</v>
      </c>
      <c r="H143" s="17"/>
      <c r="I143" s="16">
        <v>1933.02</v>
      </c>
      <c r="J143" s="17">
        <f t="shared" si="19"/>
        <v>1933.02</v>
      </c>
      <c r="K143" s="17">
        <v>1200</v>
      </c>
      <c r="L143" s="17">
        <v>733.02</v>
      </c>
      <c r="M143" s="17">
        <v>0</v>
      </c>
      <c r="N143" s="17">
        <v>0</v>
      </c>
      <c r="O143" s="8">
        <v>0</v>
      </c>
      <c r="P143" s="40" t="s">
        <v>467</v>
      </c>
      <c r="Q143" s="18" t="s">
        <v>79</v>
      </c>
      <c r="R143" s="29"/>
    </row>
    <row r="144" customHeight="1" spans="1:18">
      <c r="A144" s="13">
        <v>2</v>
      </c>
      <c r="B144" s="14" t="s">
        <v>369</v>
      </c>
      <c r="C144" s="14" t="s">
        <v>468</v>
      </c>
      <c r="D144" s="13" t="s">
        <v>469</v>
      </c>
      <c r="E144" s="8" t="s">
        <v>470</v>
      </c>
      <c r="F144" s="18" t="s">
        <v>29</v>
      </c>
      <c r="G144" s="18" t="s">
        <v>268</v>
      </c>
      <c r="H144" s="17"/>
      <c r="I144" s="16">
        <v>1991.95</v>
      </c>
      <c r="J144" s="17">
        <f t="shared" si="19"/>
        <v>1991.95</v>
      </c>
      <c r="K144" s="17">
        <v>1491.95</v>
      </c>
      <c r="L144" s="17">
        <v>500</v>
      </c>
      <c r="M144" s="17">
        <v>0</v>
      </c>
      <c r="N144" s="17">
        <v>0</v>
      </c>
      <c r="O144" s="8">
        <v>0</v>
      </c>
      <c r="P144" s="40" t="s">
        <v>471</v>
      </c>
      <c r="Q144" s="18" t="s">
        <v>79</v>
      </c>
      <c r="R144" s="29"/>
    </row>
    <row r="145" customHeight="1" spans="1:18">
      <c r="A145" s="13">
        <v>3</v>
      </c>
      <c r="B145" s="14" t="s">
        <v>369</v>
      </c>
      <c r="C145" s="14" t="s">
        <v>472</v>
      </c>
      <c r="D145" s="13" t="s">
        <v>473</v>
      </c>
      <c r="E145" s="8" t="s">
        <v>474</v>
      </c>
      <c r="F145" s="18" t="s">
        <v>29</v>
      </c>
      <c r="G145" s="18" t="s">
        <v>268</v>
      </c>
      <c r="H145" s="17"/>
      <c r="I145" s="16">
        <v>1927.9665</v>
      </c>
      <c r="J145" s="17">
        <f t="shared" si="19"/>
        <v>1927.97</v>
      </c>
      <c r="K145" s="17">
        <v>1673.69</v>
      </c>
      <c r="L145" s="17">
        <v>254.28</v>
      </c>
      <c r="M145" s="17">
        <v>0</v>
      </c>
      <c r="N145" s="17">
        <v>0</v>
      </c>
      <c r="O145" s="8">
        <v>0</v>
      </c>
      <c r="P145" s="40" t="s">
        <v>475</v>
      </c>
      <c r="Q145" s="18" t="s">
        <v>79</v>
      </c>
      <c r="R145" s="29"/>
    </row>
    <row r="146" customHeight="1" spans="1:18">
      <c r="A146" s="13" t="s">
        <v>74</v>
      </c>
      <c r="B146" s="14"/>
      <c r="C146" s="14"/>
      <c r="D146" s="13"/>
      <c r="E146" s="18">
        <v>2</v>
      </c>
      <c r="F146" s="18"/>
      <c r="G146" s="18"/>
      <c r="H146" s="17"/>
      <c r="I146" s="43">
        <f>I147+I148</f>
        <v>305.27</v>
      </c>
      <c r="J146" s="17">
        <f t="shared" si="19"/>
        <v>305.27</v>
      </c>
      <c r="K146" s="17">
        <v>305.27</v>
      </c>
      <c r="L146" s="17">
        <v>0</v>
      </c>
      <c r="M146" s="17">
        <v>0</v>
      </c>
      <c r="N146" s="17">
        <v>0</v>
      </c>
      <c r="O146" s="8">
        <v>0</v>
      </c>
      <c r="P146" s="44"/>
      <c r="Q146" s="18"/>
      <c r="R146" s="29"/>
    </row>
    <row r="147" customHeight="1" spans="1:18">
      <c r="A147" s="13">
        <v>1</v>
      </c>
      <c r="B147" s="14" t="s">
        <v>369</v>
      </c>
      <c r="C147" s="14" t="s">
        <v>476</v>
      </c>
      <c r="D147" s="13" t="s">
        <v>369</v>
      </c>
      <c r="E147" s="8" t="s">
        <v>477</v>
      </c>
      <c r="F147" s="8" t="s">
        <v>29</v>
      </c>
      <c r="G147" s="8" t="s">
        <v>268</v>
      </c>
      <c r="H147" s="17"/>
      <c r="I147" s="16">
        <v>140.17</v>
      </c>
      <c r="J147" s="17">
        <f t="shared" si="19"/>
        <v>140.17</v>
      </c>
      <c r="K147" s="17">
        <v>140.17</v>
      </c>
      <c r="L147" s="17">
        <v>0</v>
      </c>
      <c r="M147" s="17">
        <v>0</v>
      </c>
      <c r="N147" s="17">
        <v>0</v>
      </c>
      <c r="O147" s="8">
        <v>0</v>
      </c>
      <c r="P147" s="40"/>
      <c r="Q147" s="18"/>
      <c r="R147" s="29"/>
    </row>
    <row r="148" customHeight="1" spans="1:18">
      <c r="A148" s="13">
        <v>2</v>
      </c>
      <c r="B148" s="14" t="s">
        <v>369</v>
      </c>
      <c r="C148" s="14" t="s">
        <v>478</v>
      </c>
      <c r="D148" s="13" t="s">
        <v>479</v>
      </c>
      <c r="E148" s="18" t="s">
        <v>480</v>
      </c>
      <c r="F148" s="18" t="s">
        <v>29</v>
      </c>
      <c r="G148" s="8" t="s">
        <v>268</v>
      </c>
      <c r="H148" s="17"/>
      <c r="I148" s="42">
        <v>165.1</v>
      </c>
      <c r="J148" s="17">
        <f t="shared" si="19"/>
        <v>165.1</v>
      </c>
      <c r="K148" s="17">
        <v>165.1</v>
      </c>
      <c r="L148" s="17">
        <v>0</v>
      </c>
      <c r="M148" s="17">
        <v>0</v>
      </c>
      <c r="N148" s="17">
        <v>0</v>
      </c>
      <c r="O148" s="8">
        <v>0</v>
      </c>
      <c r="P148" s="40"/>
      <c r="Q148" s="18"/>
      <c r="R148" s="29"/>
    </row>
    <row r="149" customHeight="1" spans="1:18">
      <c r="A149" s="10" t="s">
        <v>481</v>
      </c>
      <c r="B149" s="11"/>
      <c r="C149" s="11"/>
      <c r="D149" s="10"/>
      <c r="E149" s="12"/>
      <c r="F149" s="12">
        <v>7</v>
      </c>
      <c r="G149" s="12"/>
      <c r="H149" s="12">
        <v>13866</v>
      </c>
      <c r="I149" s="23">
        <v>15345.89</v>
      </c>
      <c r="J149" s="23">
        <v>13866</v>
      </c>
      <c r="K149" s="23">
        <v>11659</v>
      </c>
      <c r="L149" s="23">
        <v>2207</v>
      </c>
      <c r="M149" s="9">
        <v>0</v>
      </c>
      <c r="N149" s="9">
        <v>0</v>
      </c>
      <c r="O149" s="9">
        <v>0</v>
      </c>
      <c r="P149" s="9"/>
      <c r="Q149" s="9"/>
      <c r="R149" s="9"/>
    </row>
    <row r="150" customHeight="1" spans="1:18">
      <c r="A150" s="13" t="s">
        <v>24</v>
      </c>
      <c r="B150" s="14"/>
      <c r="C150" s="14"/>
      <c r="D150" s="13"/>
      <c r="E150" s="15">
        <v>2</v>
      </c>
      <c r="F150" s="8"/>
      <c r="G150" s="8"/>
      <c r="H150" s="16"/>
      <c r="I150" s="16">
        <v>1955</v>
      </c>
      <c r="J150" s="16">
        <v>1955</v>
      </c>
      <c r="K150" s="16">
        <v>1618</v>
      </c>
      <c r="L150" s="16">
        <v>337</v>
      </c>
      <c r="M150" s="8">
        <v>0</v>
      </c>
      <c r="N150" s="8">
        <v>0</v>
      </c>
      <c r="O150" s="8">
        <v>0</v>
      </c>
      <c r="P150" s="8"/>
      <c r="Q150" s="8"/>
      <c r="R150" s="8"/>
    </row>
    <row r="151" customHeight="1" spans="1:18">
      <c r="A151" s="13">
        <v>1</v>
      </c>
      <c r="B151" s="14" t="s">
        <v>482</v>
      </c>
      <c r="C151" s="14" t="s">
        <v>483</v>
      </c>
      <c r="D151" s="13" t="s">
        <v>482</v>
      </c>
      <c r="E151" s="8" t="s">
        <v>484</v>
      </c>
      <c r="F151" s="8" t="s">
        <v>29</v>
      </c>
      <c r="G151" s="18" t="s">
        <v>485</v>
      </c>
      <c r="H151" s="48"/>
      <c r="I151" s="48">
        <v>1475</v>
      </c>
      <c r="J151" s="48">
        <v>1475</v>
      </c>
      <c r="K151" s="51">
        <v>1275</v>
      </c>
      <c r="L151" s="51">
        <v>200</v>
      </c>
      <c r="M151" s="8"/>
      <c r="N151" s="8">
        <v>0</v>
      </c>
      <c r="O151" s="8"/>
      <c r="P151" s="37" t="s">
        <v>486</v>
      </c>
      <c r="Q151" s="18" t="s">
        <v>487</v>
      </c>
      <c r="R151" s="8"/>
    </row>
    <row r="152" s="1" customFormat="1" customHeight="1" spans="1:25">
      <c r="A152" s="13">
        <v>2</v>
      </c>
      <c r="B152" s="14" t="s">
        <v>482</v>
      </c>
      <c r="C152" s="14" t="s">
        <v>488</v>
      </c>
      <c r="D152" s="13" t="s">
        <v>489</v>
      </c>
      <c r="E152" s="8" t="s">
        <v>490</v>
      </c>
      <c r="F152" s="8" t="s">
        <v>29</v>
      </c>
      <c r="G152" s="18" t="s">
        <v>485</v>
      </c>
      <c r="H152" s="48"/>
      <c r="I152" s="48">
        <v>480</v>
      </c>
      <c r="J152" s="48">
        <v>480</v>
      </c>
      <c r="K152" s="51">
        <v>343</v>
      </c>
      <c r="L152" s="51">
        <v>137</v>
      </c>
      <c r="M152" s="8">
        <v>0</v>
      </c>
      <c r="N152" s="8">
        <v>0</v>
      </c>
      <c r="O152" s="8">
        <v>0</v>
      </c>
      <c r="P152" s="37" t="s">
        <v>491</v>
      </c>
      <c r="Q152" s="18" t="s">
        <v>492</v>
      </c>
      <c r="R152" s="8"/>
      <c r="V152" s="4"/>
      <c r="W152" s="4"/>
      <c r="X152" s="4"/>
      <c r="Y152" s="3"/>
    </row>
    <row r="153" s="1" customFormat="1" customHeight="1" spans="1:25">
      <c r="A153" s="13" t="s">
        <v>44</v>
      </c>
      <c r="B153" s="14"/>
      <c r="C153" s="14"/>
      <c r="D153" s="13"/>
      <c r="E153" s="15">
        <v>1</v>
      </c>
      <c r="F153" s="8"/>
      <c r="G153" s="8"/>
      <c r="H153" s="8"/>
      <c r="I153" s="8">
        <v>4993.89</v>
      </c>
      <c r="J153" s="8">
        <v>4993.89</v>
      </c>
      <c r="K153" s="8">
        <v>3800.89</v>
      </c>
      <c r="L153" s="8">
        <v>1193</v>
      </c>
      <c r="M153" s="8">
        <v>0</v>
      </c>
      <c r="N153" s="8">
        <v>0</v>
      </c>
      <c r="O153" s="8">
        <v>0</v>
      </c>
      <c r="P153" s="8"/>
      <c r="Q153" s="8"/>
      <c r="R153" s="8"/>
      <c r="V153" s="4"/>
      <c r="W153" s="4"/>
      <c r="X153" s="4"/>
      <c r="Y153" s="3"/>
    </row>
    <row r="154" s="1" customFormat="1" customHeight="1" spans="1:25">
      <c r="A154" s="13">
        <v>1</v>
      </c>
      <c r="B154" s="14" t="s">
        <v>482</v>
      </c>
      <c r="C154" s="14" t="s">
        <v>493</v>
      </c>
      <c r="D154" s="13" t="s">
        <v>494</v>
      </c>
      <c r="E154" s="18" t="s">
        <v>495</v>
      </c>
      <c r="F154" s="8" t="s">
        <v>29</v>
      </c>
      <c r="G154" s="18" t="s">
        <v>485</v>
      </c>
      <c r="H154" s="48"/>
      <c r="I154" s="48">
        <v>4993.89</v>
      </c>
      <c r="J154" s="48">
        <v>4993.89</v>
      </c>
      <c r="K154" s="48">
        <v>3800.89</v>
      </c>
      <c r="L154" s="48">
        <v>1193</v>
      </c>
      <c r="M154" s="8"/>
      <c r="N154" s="8">
        <v>0</v>
      </c>
      <c r="O154" s="8">
        <v>0</v>
      </c>
      <c r="P154" s="37" t="s">
        <v>496</v>
      </c>
      <c r="Q154" s="18" t="s">
        <v>487</v>
      </c>
      <c r="R154" s="8"/>
      <c r="V154" s="4"/>
      <c r="W154" s="4"/>
      <c r="X154" s="4"/>
      <c r="Y154" s="3"/>
    </row>
    <row r="155" s="1" customFormat="1" customHeight="1" spans="1:25">
      <c r="A155" s="13" t="s">
        <v>61</v>
      </c>
      <c r="B155" s="14"/>
      <c r="C155" s="14"/>
      <c r="D155" s="13"/>
      <c r="E155" s="15">
        <v>3</v>
      </c>
      <c r="F155" s="8"/>
      <c r="G155" s="8"/>
      <c r="H155" s="16"/>
      <c r="I155" s="16">
        <v>8297</v>
      </c>
      <c r="J155" s="16">
        <v>6817.11</v>
      </c>
      <c r="K155" s="16">
        <v>6140.11</v>
      </c>
      <c r="L155" s="16">
        <v>677</v>
      </c>
      <c r="M155" s="8">
        <v>0</v>
      </c>
      <c r="N155" s="8">
        <v>0</v>
      </c>
      <c r="O155" s="8">
        <v>0</v>
      </c>
      <c r="P155" s="8"/>
      <c r="Q155" s="8"/>
      <c r="R155" s="8"/>
      <c r="V155" s="4"/>
      <c r="W155" s="4"/>
      <c r="X155" s="4"/>
      <c r="Y155" s="3"/>
    </row>
    <row r="156" s="1" customFormat="1" customHeight="1" spans="1:25">
      <c r="A156" s="13">
        <v>1</v>
      </c>
      <c r="B156" s="14" t="s">
        <v>482</v>
      </c>
      <c r="C156" s="14" t="s">
        <v>497</v>
      </c>
      <c r="D156" s="13" t="s">
        <v>498</v>
      </c>
      <c r="E156" s="17" t="s">
        <v>499</v>
      </c>
      <c r="F156" s="18" t="s">
        <v>29</v>
      </c>
      <c r="G156" s="18" t="s">
        <v>485</v>
      </c>
      <c r="H156" s="48"/>
      <c r="I156" s="48">
        <v>1920</v>
      </c>
      <c r="J156" s="48">
        <v>1920</v>
      </c>
      <c r="K156" s="42">
        <v>1920</v>
      </c>
      <c r="L156" s="8"/>
      <c r="M156" s="8">
        <v>0</v>
      </c>
      <c r="N156" s="8">
        <v>0</v>
      </c>
      <c r="O156" s="8">
        <v>0</v>
      </c>
      <c r="P156" s="37" t="s">
        <v>500</v>
      </c>
      <c r="Q156" s="18" t="s">
        <v>487</v>
      </c>
      <c r="R156" s="8"/>
      <c r="V156" s="4"/>
      <c r="W156" s="4"/>
      <c r="X156" s="4"/>
      <c r="Y156" s="3"/>
    </row>
    <row r="157" s="1" customFormat="1" customHeight="1" spans="1:25">
      <c r="A157" s="13">
        <v>2</v>
      </c>
      <c r="B157" s="14" t="s">
        <v>482</v>
      </c>
      <c r="C157" s="14" t="s">
        <v>501</v>
      </c>
      <c r="D157" s="13" t="s">
        <v>502</v>
      </c>
      <c r="E157" s="8" t="s">
        <v>503</v>
      </c>
      <c r="F157" s="18" t="s">
        <v>29</v>
      </c>
      <c r="G157" s="18" t="s">
        <v>485</v>
      </c>
      <c r="H157" s="48"/>
      <c r="I157" s="48">
        <v>2883</v>
      </c>
      <c r="J157" s="48">
        <v>2883</v>
      </c>
      <c r="K157" s="42">
        <v>2800</v>
      </c>
      <c r="L157" s="8">
        <v>83</v>
      </c>
      <c r="M157" s="8">
        <v>0</v>
      </c>
      <c r="N157" s="8">
        <v>0</v>
      </c>
      <c r="O157" s="8">
        <v>0</v>
      </c>
      <c r="P157" s="37" t="s">
        <v>504</v>
      </c>
      <c r="Q157" s="18" t="s">
        <v>487</v>
      </c>
      <c r="R157" s="8"/>
      <c r="V157" s="4"/>
      <c r="W157" s="4"/>
      <c r="X157" s="4"/>
      <c r="Y157" s="3"/>
    </row>
    <row r="158" s="1" customFormat="1" customHeight="1" spans="1:25">
      <c r="A158" s="13">
        <v>3</v>
      </c>
      <c r="B158" s="14" t="s">
        <v>482</v>
      </c>
      <c r="C158" s="14" t="s">
        <v>505</v>
      </c>
      <c r="D158" s="13" t="s">
        <v>506</v>
      </c>
      <c r="E158" s="8" t="s">
        <v>507</v>
      </c>
      <c r="F158" s="18" t="s">
        <v>29</v>
      </c>
      <c r="G158" s="18" t="s">
        <v>485</v>
      </c>
      <c r="H158" s="8"/>
      <c r="I158" s="8">
        <v>1994</v>
      </c>
      <c r="J158" s="8">
        <v>1994</v>
      </c>
      <c r="K158" s="8">
        <v>1400</v>
      </c>
      <c r="L158" s="8">
        <v>594</v>
      </c>
      <c r="M158" s="8">
        <v>0</v>
      </c>
      <c r="N158" s="8">
        <v>0</v>
      </c>
      <c r="O158" s="8">
        <v>0</v>
      </c>
      <c r="P158" s="24" t="s">
        <v>73</v>
      </c>
      <c r="Q158" s="18" t="s">
        <v>487</v>
      </c>
      <c r="R158" s="8"/>
      <c r="V158" s="4"/>
      <c r="W158" s="4"/>
      <c r="X158" s="4"/>
      <c r="Y158" s="3"/>
    </row>
    <row r="159" s="1" customFormat="1" customHeight="1" spans="1:25">
      <c r="A159" s="13" t="s">
        <v>508</v>
      </c>
      <c r="B159" s="14"/>
      <c r="C159" s="14"/>
      <c r="D159" s="13"/>
      <c r="E159" s="15">
        <v>1</v>
      </c>
      <c r="F159" s="8"/>
      <c r="G159" s="8"/>
      <c r="H159" s="49"/>
      <c r="I159" s="49">
        <v>1500</v>
      </c>
      <c r="J159" s="48">
        <v>20.11</v>
      </c>
      <c r="K159" s="48">
        <v>20.11</v>
      </c>
      <c r="L159" s="48">
        <v>0</v>
      </c>
      <c r="M159" s="49">
        <v>0</v>
      </c>
      <c r="N159" s="49">
        <v>0</v>
      </c>
      <c r="O159" s="8">
        <v>0</v>
      </c>
      <c r="P159" s="8"/>
      <c r="Q159" s="8"/>
      <c r="R159" s="8"/>
      <c r="V159" s="4"/>
      <c r="W159" s="4"/>
      <c r="X159" s="4"/>
      <c r="Y159" s="3"/>
    </row>
    <row r="160" s="1" customFormat="1" customHeight="1" spans="1:25">
      <c r="A160" s="13">
        <v>1</v>
      </c>
      <c r="B160" s="14" t="s">
        <v>482</v>
      </c>
      <c r="C160" s="14" t="s">
        <v>509</v>
      </c>
      <c r="D160" s="13" t="s">
        <v>482</v>
      </c>
      <c r="E160" s="8" t="s">
        <v>510</v>
      </c>
      <c r="F160" s="18" t="s">
        <v>29</v>
      </c>
      <c r="G160" s="8" t="s">
        <v>511</v>
      </c>
      <c r="H160" s="50"/>
      <c r="I160" s="50">
        <v>100</v>
      </c>
      <c r="J160" s="50">
        <v>100</v>
      </c>
      <c r="K160" s="49">
        <v>100</v>
      </c>
      <c r="L160" s="8">
        <v>0</v>
      </c>
      <c r="M160" s="8">
        <v>0</v>
      </c>
      <c r="N160" s="8">
        <v>0</v>
      </c>
      <c r="O160" s="8">
        <v>0</v>
      </c>
      <c r="P160" s="8" t="s">
        <v>512</v>
      </c>
      <c r="Q160" s="8"/>
      <c r="R160" s="8"/>
      <c r="V160" s="4"/>
      <c r="W160" s="4"/>
      <c r="X160" s="4"/>
      <c r="Y160" s="3"/>
    </row>
    <row r="161" s="1" customFormat="1" customHeight="1" spans="1:25">
      <c r="A161" s="10" t="s">
        <v>513</v>
      </c>
      <c r="B161" s="11"/>
      <c r="C161" s="11"/>
      <c r="D161" s="10"/>
      <c r="E161" s="9"/>
      <c r="F161" s="9">
        <v>26</v>
      </c>
      <c r="G161" s="9"/>
      <c r="H161" s="12">
        <v>17535</v>
      </c>
      <c r="I161" s="9">
        <f>I162+I170+I172+I184+I188+I191</f>
        <v>19950.18</v>
      </c>
      <c r="J161" s="9">
        <f t="shared" ref="J161:O161" si="21">J162+J170+J172+J184+J188+J191</f>
        <v>17535</v>
      </c>
      <c r="K161" s="9">
        <f t="shared" si="21"/>
        <v>14604</v>
      </c>
      <c r="L161" s="9">
        <f t="shared" si="21"/>
        <v>2931</v>
      </c>
      <c r="M161" s="9">
        <f t="shared" si="21"/>
        <v>0</v>
      </c>
      <c r="N161" s="9">
        <f t="shared" si="21"/>
        <v>0</v>
      </c>
      <c r="O161" s="9">
        <f t="shared" si="21"/>
        <v>0</v>
      </c>
      <c r="P161" s="9"/>
      <c r="Q161" s="9"/>
      <c r="R161" s="9"/>
      <c r="V161" s="4"/>
      <c r="W161" s="4"/>
      <c r="X161" s="4"/>
      <c r="Y161" s="3"/>
    </row>
    <row r="162" s="1" customFormat="1" customHeight="1" spans="1:25">
      <c r="A162" s="13" t="s">
        <v>84</v>
      </c>
      <c r="B162" s="14"/>
      <c r="C162" s="14"/>
      <c r="D162" s="13"/>
      <c r="E162" s="8">
        <v>7</v>
      </c>
      <c r="F162" s="8"/>
      <c r="G162" s="8"/>
      <c r="H162" s="8"/>
      <c r="I162" s="8">
        <f>I163+I164+I165+I166+I167+I168+I169</f>
        <v>5907.5</v>
      </c>
      <c r="J162" s="8">
        <f>J163+J164+J165+J166+J167+J168+J169</f>
        <v>5263</v>
      </c>
      <c r="K162" s="8">
        <v>3761</v>
      </c>
      <c r="L162" s="8">
        <f>SUM(L163:L169)</f>
        <v>1502</v>
      </c>
      <c r="M162" s="15">
        <v>0</v>
      </c>
      <c r="N162" s="8">
        <v>0</v>
      </c>
      <c r="O162" s="8">
        <v>0</v>
      </c>
      <c r="P162" s="8"/>
      <c r="Q162" s="8"/>
      <c r="R162" s="8"/>
      <c r="V162" s="4"/>
      <c r="W162" s="4"/>
      <c r="X162" s="4"/>
      <c r="Y162" s="3"/>
    </row>
    <row r="163" s="1" customFormat="1" customHeight="1" spans="1:25">
      <c r="A163" s="13">
        <v>1</v>
      </c>
      <c r="B163" s="14" t="s">
        <v>514</v>
      </c>
      <c r="C163" s="14" t="s">
        <v>515</v>
      </c>
      <c r="D163" s="13" t="s">
        <v>516</v>
      </c>
      <c r="E163" s="8" t="s">
        <v>517</v>
      </c>
      <c r="F163" s="8" t="s">
        <v>29</v>
      </c>
      <c r="G163" s="8" t="s">
        <v>89</v>
      </c>
      <c r="H163" s="17"/>
      <c r="I163" s="17">
        <v>230</v>
      </c>
      <c r="J163" s="17">
        <v>184</v>
      </c>
      <c r="K163" s="17">
        <v>184</v>
      </c>
      <c r="L163" s="17"/>
      <c r="M163" s="8">
        <v>0</v>
      </c>
      <c r="N163" s="8">
        <v>0</v>
      </c>
      <c r="O163" s="8">
        <v>0</v>
      </c>
      <c r="P163" s="8" t="s">
        <v>518</v>
      </c>
      <c r="Q163" s="8" t="s">
        <v>519</v>
      </c>
      <c r="R163" s="29"/>
      <c r="V163" s="4"/>
      <c r="W163" s="4"/>
      <c r="X163" s="4"/>
      <c r="Y163" s="3"/>
    </row>
    <row r="164" s="1" customFormat="1" customHeight="1" spans="1:25">
      <c r="A164" s="13">
        <v>2</v>
      </c>
      <c r="B164" s="14" t="s">
        <v>514</v>
      </c>
      <c r="C164" s="14" t="s">
        <v>520</v>
      </c>
      <c r="D164" s="13" t="s">
        <v>514</v>
      </c>
      <c r="E164" s="8" t="s">
        <v>521</v>
      </c>
      <c r="F164" s="8" t="s">
        <v>29</v>
      </c>
      <c r="G164" s="8" t="s">
        <v>522</v>
      </c>
      <c r="H164" s="17"/>
      <c r="I164" s="17">
        <v>800</v>
      </c>
      <c r="J164" s="17">
        <v>740</v>
      </c>
      <c r="K164" s="17">
        <v>640</v>
      </c>
      <c r="L164" s="17">
        <v>100</v>
      </c>
      <c r="M164" s="15">
        <v>0</v>
      </c>
      <c r="N164" s="8">
        <v>0</v>
      </c>
      <c r="O164" s="8">
        <v>0</v>
      </c>
      <c r="P164" s="24" t="s">
        <v>523</v>
      </c>
      <c r="Q164" s="8" t="s">
        <v>519</v>
      </c>
      <c r="R164" s="29"/>
      <c r="V164" s="4"/>
      <c r="W164" s="4"/>
      <c r="X164" s="4"/>
      <c r="Y164" s="3"/>
    </row>
    <row r="165" s="1" customFormat="1" customHeight="1" spans="1:25">
      <c r="A165" s="13">
        <v>3</v>
      </c>
      <c r="B165" s="14" t="s">
        <v>514</v>
      </c>
      <c r="C165" s="14" t="s">
        <v>524</v>
      </c>
      <c r="D165" s="13" t="s">
        <v>525</v>
      </c>
      <c r="E165" s="8" t="s">
        <v>526</v>
      </c>
      <c r="F165" s="8" t="s">
        <v>29</v>
      </c>
      <c r="G165" s="8" t="s">
        <v>89</v>
      </c>
      <c r="H165" s="17"/>
      <c r="I165" s="8">
        <v>2260</v>
      </c>
      <c r="J165" s="8">
        <v>2055</v>
      </c>
      <c r="K165" s="8">
        <v>1603</v>
      </c>
      <c r="L165" s="8">
        <f>I165*0.2</f>
        <v>452</v>
      </c>
      <c r="M165" s="8">
        <v>0</v>
      </c>
      <c r="N165" s="8">
        <v>0</v>
      </c>
      <c r="O165" s="8">
        <v>0</v>
      </c>
      <c r="P165" s="24" t="s">
        <v>527</v>
      </c>
      <c r="Q165" s="8" t="s">
        <v>519</v>
      </c>
      <c r="R165" s="8"/>
      <c r="V165" s="4"/>
      <c r="W165" s="4"/>
      <c r="X165" s="4"/>
      <c r="Y165" s="3"/>
    </row>
    <row r="166" s="1" customFormat="1" customHeight="1" spans="1:25">
      <c r="A166" s="13">
        <v>4</v>
      </c>
      <c r="B166" s="14" t="s">
        <v>514</v>
      </c>
      <c r="C166" s="14" t="s">
        <v>528</v>
      </c>
      <c r="D166" s="13" t="s">
        <v>514</v>
      </c>
      <c r="E166" s="8" t="s">
        <v>529</v>
      </c>
      <c r="F166" s="8" t="s">
        <v>29</v>
      </c>
      <c r="G166" s="8" t="s">
        <v>89</v>
      </c>
      <c r="H166" s="17"/>
      <c r="I166" s="17">
        <v>157.5</v>
      </c>
      <c r="J166" s="17">
        <v>126</v>
      </c>
      <c r="K166" s="17">
        <v>126</v>
      </c>
      <c r="L166" s="17"/>
      <c r="M166" s="15">
        <v>0</v>
      </c>
      <c r="N166" s="8">
        <v>0</v>
      </c>
      <c r="O166" s="8">
        <v>0</v>
      </c>
      <c r="P166" s="24" t="s">
        <v>530</v>
      </c>
      <c r="Q166" s="24" t="s">
        <v>519</v>
      </c>
      <c r="R166" s="8" t="s">
        <v>531</v>
      </c>
      <c r="V166" s="4"/>
      <c r="W166" s="4"/>
      <c r="X166" s="4"/>
      <c r="Y166" s="3"/>
    </row>
    <row r="167" s="1" customFormat="1" customHeight="1" spans="1:25">
      <c r="A167" s="13">
        <v>5</v>
      </c>
      <c r="B167" s="14" t="s">
        <v>514</v>
      </c>
      <c r="C167" s="14" t="s">
        <v>532</v>
      </c>
      <c r="D167" s="13" t="s">
        <v>525</v>
      </c>
      <c r="E167" s="8" t="s">
        <v>533</v>
      </c>
      <c r="F167" s="8" t="s">
        <v>29</v>
      </c>
      <c r="G167" s="8" t="s">
        <v>89</v>
      </c>
      <c r="H167" s="17"/>
      <c r="I167" s="17">
        <v>500</v>
      </c>
      <c r="J167" s="17">
        <v>400</v>
      </c>
      <c r="K167" s="17">
        <v>400</v>
      </c>
      <c r="L167" s="17"/>
      <c r="M167" s="8">
        <v>0</v>
      </c>
      <c r="N167" s="8">
        <v>0</v>
      </c>
      <c r="O167" s="8">
        <v>0</v>
      </c>
      <c r="P167" s="24" t="s">
        <v>534</v>
      </c>
      <c r="Q167" s="24" t="s">
        <v>535</v>
      </c>
      <c r="R167" s="29"/>
      <c r="V167" s="4"/>
      <c r="W167" s="4"/>
      <c r="X167" s="4"/>
      <c r="Y167" s="3"/>
    </row>
    <row r="168" s="1" customFormat="1" customHeight="1" spans="1:25">
      <c r="A168" s="13">
        <v>6</v>
      </c>
      <c r="B168" s="14" t="s">
        <v>514</v>
      </c>
      <c r="C168" s="14" t="s">
        <v>536</v>
      </c>
      <c r="D168" s="13" t="s">
        <v>514</v>
      </c>
      <c r="E168" s="8" t="s">
        <v>537</v>
      </c>
      <c r="F168" s="8" t="s">
        <v>29</v>
      </c>
      <c r="G168" s="8" t="s">
        <v>89</v>
      </c>
      <c r="H168" s="17"/>
      <c r="I168" s="17">
        <v>1900</v>
      </c>
      <c r="J168" s="17">
        <v>1710</v>
      </c>
      <c r="K168" s="17">
        <v>760</v>
      </c>
      <c r="L168" s="17">
        <f>I168*0.5</f>
        <v>950</v>
      </c>
      <c r="M168" s="15">
        <v>0</v>
      </c>
      <c r="N168" s="8">
        <v>0</v>
      </c>
      <c r="O168" s="8">
        <v>0</v>
      </c>
      <c r="P168" s="24" t="s">
        <v>538</v>
      </c>
      <c r="Q168" s="24" t="s">
        <v>519</v>
      </c>
      <c r="R168" s="29"/>
      <c r="V168" s="4"/>
      <c r="W168" s="4"/>
      <c r="X168" s="4"/>
      <c r="Y168" s="3"/>
    </row>
    <row r="169" s="1" customFormat="1" customHeight="1" spans="1:25">
      <c r="A169" s="13">
        <v>7</v>
      </c>
      <c r="B169" s="14" t="s">
        <v>514</v>
      </c>
      <c r="C169" s="14" t="s">
        <v>539</v>
      </c>
      <c r="D169" s="13"/>
      <c r="E169" s="8" t="s">
        <v>540</v>
      </c>
      <c r="F169" s="8" t="s">
        <v>29</v>
      </c>
      <c r="G169" s="8" t="s">
        <v>89</v>
      </c>
      <c r="H169" s="17"/>
      <c r="I169" s="17">
        <v>60</v>
      </c>
      <c r="J169" s="17">
        <v>48</v>
      </c>
      <c r="K169" s="17">
        <v>48</v>
      </c>
      <c r="L169" s="17"/>
      <c r="M169" s="8">
        <v>0</v>
      </c>
      <c r="N169" s="8">
        <v>0</v>
      </c>
      <c r="O169" s="8">
        <v>0</v>
      </c>
      <c r="P169" s="24" t="s">
        <v>541</v>
      </c>
      <c r="Q169" s="24" t="s">
        <v>519</v>
      </c>
      <c r="R169" s="29"/>
      <c r="V169" s="4"/>
      <c r="W169" s="4"/>
      <c r="X169" s="4"/>
      <c r="Y169" s="3"/>
    </row>
    <row r="170" s="1" customFormat="1" customHeight="1" spans="1:25">
      <c r="A170" s="13" t="s">
        <v>108</v>
      </c>
      <c r="B170" s="14"/>
      <c r="C170" s="14"/>
      <c r="D170" s="13"/>
      <c r="E170" s="8">
        <v>1</v>
      </c>
      <c r="F170" s="8"/>
      <c r="G170" s="8"/>
      <c r="H170" s="17"/>
      <c r="I170" s="17">
        <f t="shared" ref="I170:L170" si="22">I171</f>
        <v>1050</v>
      </c>
      <c r="J170" s="17">
        <f t="shared" si="22"/>
        <v>945</v>
      </c>
      <c r="K170" s="17">
        <v>840</v>
      </c>
      <c r="L170" s="17">
        <f t="shared" si="22"/>
        <v>105</v>
      </c>
      <c r="M170" s="15">
        <v>0</v>
      </c>
      <c r="N170" s="8">
        <v>0</v>
      </c>
      <c r="O170" s="8">
        <v>0</v>
      </c>
      <c r="P170" s="24"/>
      <c r="Q170" s="24"/>
      <c r="R170" s="29"/>
      <c r="V170" s="4"/>
      <c r="W170" s="4"/>
      <c r="X170" s="4"/>
      <c r="Y170" s="3"/>
    </row>
    <row r="171" s="1" customFormat="1" customHeight="1" spans="1:25">
      <c r="A171" s="13">
        <v>1</v>
      </c>
      <c r="B171" s="14" t="s">
        <v>514</v>
      </c>
      <c r="C171" s="14" t="s">
        <v>542</v>
      </c>
      <c r="D171" s="13" t="s">
        <v>543</v>
      </c>
      <c r="E171" s="8" t="s">
        <v>544</v>
      </c>
      <c r="F171" s="8" t="s">
        <v>29</v>
      </c>
      <c r="G171" s="8" t="s">
        <v>89</v>
      </c>
      <c r="H171" s="17"/>
      <c r="I171" s="17">
        <v>1050</v>
      </c>
      <c r="J171" s="17">
        <v>945</v>
      </c>
      <c r="K171" s="17">
        <v>840</v>
      </c>
      <c r="L171" s="17">
        <f>I171*0.1</f>
        <v>105</v>
      </c>
      <c r="M171" s="8">
        <v>0</v>
      </c>
      <c r="N171" s="8">
        <v>0</v>
      </c>
      <c r="O171" s="8">
        <v>0</v>
      </c>
      <c r="P171" s="24" t="s">
        <v>545</v>
      </c>
      <c r="Q171" s="24" t="s">
        <v>519</v>
      </c>
      <c r="R171" s="29"/>
      <c r="V171" s="4"/>
      <c r="W171" s="4"/>
      <c r="X171" s="4"/>
      <c r="Y171" s="3"/>
    </row>
    <row r="172" s="1" customFormat="1" customHeight="1" spans="1:25">
      <c r="A172" s="13" t="s">
        <v>50</v>
      </c>
      <c r="B172" s="14"/>
      <c r="C172" s="14"/>
      <c r="D172" s="13"/>
      <c r="E172" s="8">
        <v>11</v>
      </c>
      <c r="F172" s="8"/>
      <c r="G172" s="8"/>
      <c r="H172" s="17"/>
      <c r="I172" s="17">
        <f t="shared" ref="I172:L172" si="23">I173+I174+I175+I176+I177+I178+I179+I180+I181+I182+I183</f>
        <v>6932.08</v>
      </c>
      <c r="J172" s="17">
        <f t="shared" si="23"/>
        <v>5752</v>
      </c>
      <c r="K172" s="17">
        <v>5298</v>
      </c>
      <c r="L172" s="17">
        <f t="shared" si="23"/>
        <v>454</v>
      </c>
      <c r="M172" s="15">
        <v>0</v>
      </c>
      <c r="N172" s="8">
        <v>0</v>
      </c>
      <c r="O172" s="8">
        <v>0</v>
      </c>
      <c r="P172" s="24"/>
      <c r="Q172" s="8"/>
      <c r="R172" s="29"/>
      <c r="V172" s="4"/>
      <c r="W172" s="4"/>
      <c r="X172" s="4"/>
      <c r="Y172" s="3"/>
    </row>
    <row r="173" s="1" customFormat="1" customHeight="1" spans="1:25">
      <c r="A173" s="13">
        <v>1</v>
      </c>
      <c r="B173" s="14" t="s">
        <v>514</v>
      </c>
      <c r="C173" s="14" t="s">
        <v>546</v>
      </c>
      <c r="D173" s="13" t="s">
        <v>547</v>
      </c>
      <c r="E173" s="8" t="s">
        <v>548</v>
      </c>
      <c r="F173" s="8" t="s">
        <v>29</v>
      </c>
      <c r="G173" s="8" t="s">
        <v>549</v>
      </c>
      <c r="H173" s="17"/>
      <c r="I173" s="17">
        <v>1200</v>
      </c>
      <c r="J173" s="17">
        <v>1094</v>
      </c>
      <c r="K173" s="17">
        <v>734</v>
      </c>
      <c r="L173" s="17">
        <f>I173*0.3</f>
        <v>360</v>
      </c>
      <c r="M173" s="8">
        <v>0</v>
      </c>
      <c r="N173" s="8">
        <v>0</v>
      </c>
      <c r="O173" s="8">
        <v>0</v>
      </c>
      <c r="P173" s="24" t="s">
        <v>550</v>
      </c>
      <c r="Q173" s="8" t="s">
        <v>519</v>
      </c>
      <c r="R173" s="29"/>
      <c r="V173" s="4"/>
      <c r="W173" s="4"/>
      <c r="X173" s="4"/>
      <c r="Y173" s="3"/>
    </row>
    <row r="174" s="1" customFormat="1" customHeight="1" spans="1:25">
      <c r="A174" s="13">
        <v>2</v>
      </c>
      <c r="B174" s="14" t="s">
        <v>514</v>
      </c>
      <c r="C174" s="14" t="s">
        <v>551</v>
      </c>
      <c r="D174" s="13" t="s">
        <v>552</v>
      </c>
      <c r="E174" s="8" t="s">
        <v>553</v>
      </c>
      <c r="F174" s="8" t="s">
        <v>29</v>
      </c>
      <c r="G174" s="8" t="s">
        <v>549</v>
      </c>
      <c r="H174" s="17"/>
      <c r="I174" s="17">
        <v>1000</v>
      </c>
      <c r="J174" s="17">
        <v>794</v>
      </c>
      <c r="K174" s="17">
        <v>700</v>
      </c>
      <c r="L174" s="17">
        <v>94</v>
      </c>
      <c r="M174" s="15">
        <v>0</v>
      </c>
      <c r="N174" s="8">
        <v>0</v>
      </c>
      <c r="O174" s="8">
        <v>0</v>
      </c>
      <c r="P174" s="24" t="s">
        <v>554</v>
      </c>
      <c r="Q174" s="8" t="s">
        <v>519</v>
      </c>
      <c r="R174" s="29"/>
      <c r="V174" s="4"/>
      <c r="W174" s="4"/>
      <c r="X174" s="4"/>
      <c r="Y174" s="3"/>
    </row>
    <row r="175" s="1" customFormat="1" customHeight="1" spans="1:25">
      <c r="A175" s="13">
        <v>3</v>
      </c>
      <c r="B175" s="14" t="s">
        <v>514</v>
      </c>
      <c r="C175" s="14" t="s">
        <v>555</v>
      </c>
      <c r="D175" s="13" t="s">
        <v>525</v>
      </c>
      <c r="E175" s="8" t="s">
        <v>556</v>
      </c>
      <c r="F175" s="8" t="s">
        <v>29</v>
      </c>
      <c r="G175" s="8" t="s">
        <v>549</v>
      </c>
      <c r="H175" s="17"/>
      <c r="I175" s="17">
        <v>540</v>
      </c>
      <c r="J175" s="17">
        <v>432</v>
      </c>
      <c r="K175" s="17">
        <v>432</v>
      </c>
      <c r="L175" s="17"/>
      <c r="M175" s="8">
        <v>0</v>
      </c>
      <c r="N175" s="8">
        <v>0</v>
      </c>
      <c r="O175" s="8">
        <v>0</v>
      </c>
      <c r="P175" s="24" t="s">
        <v>557</v>
      </c>
      <c r="Q175" s="8" t="s">
        <v>519</v>
      </c>
      <c r="R175" s="29"/>
      <c r="V175" s="4"/>
      <c r="W175" s="4"/>
      <c r="X175" s="4"/>
      <c r="Y175" s="3"/>
    </row>
    <row r="176" s="1" customFormat="1" customHeight="1" spans="1:25">
      <c r="A176" s="13">
        <v>4</v>
      </c>
      <c r="B176" s="14" t="s">
        <v>514</v>
      </c>
      <c r="C176" s="14" t="s">
        <v>558</v>
      </c>
      <c r="D176" s="13" t="s">
        <v>516</v>
      </c>
      <c r="E176" s="8" t="s">
        <v>559</v>
      </c>
      <c r="F176" s="8" t="s">
        <v>29</v>
      </c>
      <c r="G176" s="8" t="s">
        <v>549</v>
      </c>
      <c r="H176" s="17"/>
      <c r="I176" s="17">
        <v>500</v>
      </c>
      <c r="J176" s="17">
        <v>400</v>
      </c>
      <c r="K176" s="17">
        <v>400</v>
      </c>
      <c r="L176" s="17"/>
      <c r="M176" s="15">
        <v>0</v>
      </c>
      <c r="N176" s="8">
        <v>0</v>
      </c>
      <c r="O176" s="8">
        <v>0</v>
      </c>
      <c r="P176" s="24" t="s">
        <v>560</v>
      </c>
      <c r="Q176" s="8" t="s">
        <v>519</v>
      </c>
      <c r="R176" s="29"/>
      <c r="V176" s="4"/>
      <c r="W176" s="4"/>
      <c r="X176" s="4"/>
      <c r="Y176" s="3"/>
    </row>
    <row r="177" s="1" customFormat="1" customHeight="1" spans="1:25">
      <c r="A177" s="13">
        <v>5</v>
      </c>
      <c r="B177" s="14" t="s">
        <v>514</v>
      </c>
      <c r="C177" s="14" t="s">
        <v>561</v>
      </c>
      <c r="D177" s="13" t="s">
        <v>562</v>
      </c>
      <c r="E177" s="8" t="s">
        <v>563</v>
      </c>
      <c r="F177" s="8" t="s">
        <v>29</v>
      </c>
      <c r="G177" s="8" t="s">
        <v>564</v>
      </c>
      <c r="H177" s="17"/>
      <c r="I177" s="17">
        <v>300</v>
      </c>
      <c r="J177" s="17">
        <v>240</v>
      </c>
      <c r="K177" s="17">
        <v>240</v>
      </c>
      <c r="L177" s="17"/>
      <c r="M177" s="8">
        <v>0</v>
      </c>
      <c r="N177" s="8">
        <v>0</v>
      </c>
      <c r="O177" s="8">
        <v>0</v>
      </c>
      <c r="P177" s="24" t="s">
        <v>565</v>
      </c>
      <c r="Q177" s="8" t="s">
        <v>519</v>
      </c>
      <c r="R177" s="29"/>
      <c r="V177" s="4"/>
      <c r="W177" s="4"/>
      <c r="X177" s="4"/>
      <c r="Y177" s="3"/>
    </row>
    <row r="178" s="1" customFormat="1" customHeight="1" spans="1:25">
      <c r="A178" s="13">
        <v>6</v>
      </c>
      <c r="B178" s="14" t="s">
        <v>514</v>
      </c>
      <c r="C178" s="14" t="s">
        <v>566</v>
      </c>
      <c r="D178" s="13" t="s">
        <v>567</v>
      </c>
      <c r="E178" s="8" t="s">
        <v>568</v>
      </c>
      <c r="F178" s="8" t="s">
        <v>29</v>
      </c>
      <c r="G178" s="8" t="s">
        <v>564</v>
      </c>
      <c r="H178" s="17"/>
      <c r="I178" s="17">
        <v>390</v>
      </c>
      <c r="J178" s="17">
        <v>312</v>
      </c>
      <c r="K178" s="17">
        <v>312</v>
      </c>
      <c r="L178" s="17"/>
      <c r="M178" s="15">
        <v>0</v>
      </c>
      <c r="N178" s="8">
        <v>0</v>
      </c>
      <c r="O178" s="8">
        <v>0</v>
      </c>
      <c r="P178" s="24" t="s">
        <v>569</v>
      </c>
      <c r="Q178" s="8" t="s">
        <v>519</v>
      </c>
      <c r="R178" s="29"/>
      <c r="V178" s="4"/>
      <c r="W178" s="4"/>
      <c r="X178" s="4"/>
      <c r="Y178" s="3"/>
    </row>
    <row r="179" s="1" customFormat="1" customHeight="1" spans="1:25">
      <c r="A179" s="13">
        <v>7</v>
      </c>
      <c r="B179" s="14" t="s">
        <v>514</v>
      </c>
      <c r="C179" s="14" t="s">
        <v>570</v>
      </c>
      <c r="D179" s="13" t="s">
        <v>525</v>
      </c>
      <c r="E179" s="8" t="s">
        <v>571</v>
      </c>
      <c r="F179" s="8" t="s">
        <v>29</v>
      </c>
      <c r="G179" s="8" t="s">
        <v>572</v>
      </c>
      <c r="H179" s="17"/>
      <c r="I179" s="17">
        <v>170</v>
      </c>
      <c r="J179" s="17">
        <v>144.96</v>
      </c>
      <c r="K179" s="17">
        <v>144.96</v>
      </c>
      <c r="L179" s="17"/>
      <c r="M179" s="8">
        <v>0</v>
      </c>
      <c r="N179" s="8">
        <v>0</v>
      </c>
      <c r="O179" s="8">
        <v>0</v>
      </c>
      <c r="P179" s="24" t="s">
        <v>573</v>
      </c>
      <c r="Q179" s="8" t="s">
        <v>519</v>
      </c>
      <c r="R179" s="29"/>
      <c r="V179" s="4"/>
      <c r="W179" s="4"/>
      <c r="X179" s="4"/>
      <c r="Y179" s="3"/>
    </row>
    <row r="180" s="1" customFormat="1" customHeight="1" spans="1:25">
      <c r="A180" s="13">
        <v>8</v>
      </c>
      <c r="B180" s="14" t="s">
        <v>514</v>
      </c>
      <c r="C180" s="14" t="s">
        <v>574</v>
      </c>
      <c r="D180" s="13" t="s">
        <v>516</v>
      </c>
      <c r="E180" s="8" t="s">
        <v>575</v>
      </c>
      <c r="F180" s="8" t="s">
        <v>29</v>
      </c>
      <c r="G180" s="8" t="s">
        <v>576</v>
      </c>
      <c r="H180" s="17"/>
      <c r="I180" s="17">
        <v>455</v>
      </c>
      <c r="J180" s="17">
        <v>397.12</v>
      </c>
      <c r="K180" s="17">
        <v>397.12</v>
      </c>
      <c r="L180" s="17"/>
      <c r="M180" s="15">
        <v>0</v>
      </c>
      <c r="N180" s="8">
        <v>0</v>
      </c>
      <c r="O180" s="8">
        <v>0</v>
      </c>
      <c r="P180" s="24" t="s">
        <v>577</v>
      </c>
      <c r="Q180" s="8" t="s">
        <v>519</v>
      </c>
      <c r="R180" s="29"/>
      <c r="V180" s="4"/>
      <c r="W180" s="4"/>
      <c r="X180" s="4"/>
      <c r="Y180" s="3"/>
    </row>
    <row r="181" s="1" customFormat="1" customHeight="1" spans="1:25">
      <c r="A181" s="13">
        <v>9</v>
      </c>
      <c r="B181" s="14" t="s">
        <v>514</v>
      </c>
      <c r="C181" s="14" t="s">
        <v>578</v>
      </c>
      <c r="D181" s="13" t="s">
        <v>516</v>
      </c>
      <c r="E181" s="8" t="s">
        <v>579</v>
      </c>
      <c r="F181" s="8" t="s">
        <v>29</v>
      </c>
      <c r="G181" s="8" t="s">
        <v>576</v>
      </c>
      <c r="H181" s="17"/>
      <c r="I181" s="17">
        <v>399.22</v>
      </c>
      <c r="J181" s="17">
        <v>355.61</v>
      </c>
      <c r="K181" s="17">
        <v>355.61</v>
      </c>
      <c r="L181" s="17"/>
      <c r="M181" s="8">
        <v>0</v>
      </c>
      <c r="N181" s="8">
        <v>0</v>
      </c>
      <c r="O181" s="8">
        <v>0</v>
      </c>
      <c r="P181" s="24" t="s">
        <v>580</v>
      </c>
      <c r="Q181" s="8" t="s">
        <v>519</v>
      </c>
      <c r="R181" s="29"/>
      <c r="V181" s="4"/>
      <c r="W181" s="4"/>
      <c r="X181" s="4"/>
      <c r="Y181" s="3"/>
    </row>
    <row r="182" s="1" customFormat="1" customHeight="1" spans="1:25">
      <c r="A182" s="13">
        <v>10</v>
      </c>
      <c r="B182" s="14" t="s">
        <v>514</v>
      </c>
      <c r="C182" s="14" t="s">
        <v>581</v>
      </c>
      <c r="D182" s="13" t="s">
        <v>567</v>
      </c>
      <c r="E182" s="8" t="s">
        <v>582</v>
      </c>
      <c r="F182" s="8" t="s">
        <v>29</v>
      </c>
      <c r="G182" s="8" t="s">
        <v>583</v>
      </c>
      <c r="H182" s="17"/>
      <c r="I182" s="17">
        <v>177.86</v>
      </c>
      <c r="J182" s="17">
        <v>142.31</v>
      </c>
      <c r="K182" s="17">
        <v>142.31</v>
      </c>
      <c r="L182" s="17"/>
      <c r="M182" s="15">
        <v>0</v>
      </c>
      <c r="N182" s="8">
        <v>0</v>
      </c>
      <c r="O182" s="8">
        <v>0</v>
      </c>
      <c r="P182" s="24" t="s">
        <v>584</v>
      </c>
      <c r="Q182" s="8" t="s">
        <v>519</v>
      </c>
      <c r="R182" s="29"/>
      <c r="V182" s="4"/>
      <c r="W182" s="4"/>
      <c r="X182" s="4"/>
      <c r="Y182" s="3"/>
    </row>
    <row r="183" s="1" customFormat="1" customHeight="1" spans="1:25">
      <c r="A183" s="13">
        <v>11</v>
      </c>
      <c r="B183" s="14" t="s">
        <v>514</v>
      </c>
      <c r="C183" s="14" t="s">
        <v>585</v>
      </c>
      <c r="D183" s="13" t="s">
        <v>586</v>
      </c>
      <c r="E183" s="8" t="s">
        <v>587</v>
      </c>
      <c r="F183" s="8" t="s">
        <v>29</v>
      </c>
      <c r="G183" s="8" t="s">
        <v>89</v>
      </c>
      <c r="H183" s="17"/>
      <c r="I183" s="17">
        <v>1800</v>
      </c>
      <c r="J183" s="17">
        <v>1440</v>
      </c>
      <c r="K183" s="17">
        <v>1440</v>
      </c>
      <c r="L183" s="17"/>
      <c r="M183" s="8">
        <v>0</v>
      </c>
      <c r="N183" s="8">
        <v>0</v>
      </c>
      <c r="O183" s="8">
        <v>0</v>
      </c>
      <c r="P183" s="24" t="s">
        <v>588</v>
      </c>
      <c r="Q183" s="8" t="s">
        <v>519</v>
      </c>
      <c r="R183" s="29"/>
      <c r="V183" s="4"/>
      <c r="W183" s="4"/>
      <c r="X183" s="4"/>
      <c r="Y183" s="3"/>
    </row>
    <row r="184" s="1" customFormat="1" customHeight="1" spans="1:25">
      <c r="A184" s="13" t="s">
        <v>349</v>
      </c>
      <c r="B184" s="14"/>
      <c r="C184" s="14"/>
      <c r="D184" s="13"/>
      <c r="E184" s="8">
        <v>3</v>
      </c>
      <c r="F184" s="8"/>
      <c r="G184" s="8"/>
      <c r="H184" s="17"/>
      <c r="I184" s="17">
        <f>I185+I186+I187</f>
        <v>4851</v>
      </c>
      <c r="J184" s="17">
        <v>4366</v>
      </c>
      <c r="K184" s="17">
        <v>3496</v>
      </c>
      <c r="L184" s="17">
        <f>L185+L186+L187</f>
        <v>870</v>
      </c>
      <c r="M184" s="15">
        <v>0</v>
      </c>
      <c r="N184" s="8">
        <v>0</v>
      </c>
      <c r="O184" s="8">
        <v>0</v>
      </c>
      <c r="P184" s="24"/>
      <c r="Q184" s="8"/>
      <c r="R184" s="29"/>
      <c r="V184" s="4"/>
      <c r="W184" s="4"/>
      <c r="X184" s="4"/>
      <c r="Y184" s="3"/>
    </row>
    <row r="185" s="1" customFormat="1" customHeight="1" spans="1:25">
      <c r="A185" s="13">
        <v>1</v>
      </c>
      <c r="B185" s="14" t="s">
        <v>514</v>
      </c>
      <c r="C185" s="14" t="s">
        <v>589</v>
      </c>
      <c r="D185" s="13" t="s">
        <v>590</v>
      </c>
      <c r="E185" s="8" t="s">
        <v>591</v>
      </c>
      <c r="F185" s="8" t="s">
        <v>29</v>
      </c>
      <c r="G185" s="8" t="s">
        <v>89</v>
      </c>
      <c r="H185" s="17"/>
      <c r="I185" s="17">
        <v>1951</v>
      </c>
      <c r="J185" s="17">
        <v>1756</v>
      </c>
      <c r="K185" s="17">
        <v>1366</v>
      </c>
      <c r="L185" s="17">
        <v>390</v>
      </c>
      <c r="M185" s="8">
        <v>0</v>
      </c>
      <c r="N185" s="8">
        <v>0</v>
      </c>
      <c r="O185" s="8">
        <v>0</v>
      </c>
      <c r="P185" s="24" t="s">
        <v>592</v>
      </c>
      <c r="Q185" s="8" t="s">
        <v>519</v>
      </c>
      <c r="R185" s="29"/>
      <c r="V185" s="4"/>
      <c r="W185" s="4"/>
      <c r="X185" s="4"/>
      <c r="Y185" s="3"/>
    </row>
    <row r="186" s="1" customFormat="1" customHeight="1" spans="1:25">
      <c r="A186" s="13">
        <v>2</v>
      </c>
      <c r="B186" s="14" t="s">
        <v>514</v>
      </c>
      <c r="C186" s="14" t="s">
        <v>593</v>
      </c>
      <c r="D186" s="13" t="s">
        <v>594</v>
      </c>
      <c r="E186" s="8" t="s">
        <v>595</v>
      </c>
      <c r="F186" s="8" t="s">
        <v>29</v>
      </c>
      <c r="G186" s="8" t="s">
        <v>89</v>
      </c>
      <c r="H186" s="17"/>
      <c r="I186" s="17">
        <v>1000</v>
      </c>
      <c r="J186" s="17">
        <v>900</v>
      </c>
      <c r="K186" s="17">
        <v>800</v>
      </c>
      <c r="L186" s="17">
        <v>100</v>
      </c>
      <c r="M186" s="15">
        <v>0</v>
      </c>
      <c r="N186" s="8">
        <v>0</v>
      </c>
      <c r="O186" s="8">
        <v>0</v>
      </c>
      <c r="P186" s="24" t="s">
        <v>596</v>
      </c>
      <c r="Q186" s="8" t="s">
        <v>519</v>
      </c>
      <c r="R186" s="29"/>
      <c r="V186" s="4"/>
      <c r="W186" s="4"/>
      <c r="X186" s="4"/>
      <c r="Y186" s="3"/>
    </row>
    <row r="187" s="1" customFormat="1" customHeight="1" spans="1:25">
      <c r="A187" s="13">
        <v>3</v>
      </c>
      <c r="B187" s="14" t="s">
        <v>514</v>
      </c>
      <c r="C187" s="14" t="s">
        <v>597</v>
      </c>
      <c r="D187" s="13" t="s">
        <v>598</v>
      </c>
      <c r="E187" s="8" t="s">
        <v>599</v>
      </c>
      <c r="F187" s="8" t="s">
        <v>29</v>
      </c>
      <c r="G187" s="8" t="s">
        <v>89</v>
      </c>
      <c r="H187" s="17"/>
      <c r="I187" s="17">
        <v>1900</v>
      </c>
      <c r="J187" s="17">
        <v>1710</v>
      </c>
      <c r="K187" s="17">
        <v>1330</v>
      </c>
      <c r="L187" s="17">
        <f>I187*0.2</f>
        <v>380</v>
      </c>
      <c r="M187" s="8">
        <v>0</v>
      </c>
      <c r="N187" s="8">
        <v>0</v>
      </c>
      <c r="O187" s="8">
        <v>0</v>
      </c>
      <c r="P187" s="24" t="s">
        <v>600</v>
      </c>
      <c r="Q187" s="8" t="s">
        <v>519</v>
      </c>
      <c r="R187" s="29"/>
      <c r="V187" s="4"/>
      <c r="W187" s="4"/>
      <c r="X187" s="4"/>
      <c r="Y187" s="3"/>
    </row>
    <row r="188" s="1" customFormat="1" customHeight="1" spans="1:25">
      <c r="A188" s="13" t="s">
        <v>601</v>
      </c>
      <c r="B188" s="14"/>
      <c r="C188" s="14"/>
      <c r="D188" s="13"/>
      <c r="E188" s="8">
        <v>2</v>
      </c>
      <c r="F188" s="8"/>
      <c r="G188" s="8"/>
      <c r="H188" s="17"/>
      <c r="I188" s="17">
        <f t="shared" ref="I188:L188" si="24">I189+I190</f>
        <v>397.6</v>
      </c>
      <c r="J188" s="17">
        <f t="shared" si="24"/>
        <v>397</v>
      </c>
      <c r="K188" s="17">
        <v>397</v>
      </c>
      <c r="L188" s="17">
        <f t="shared" si="24"/>
        <v>0</v>
      </c>
      <c r="M188" s="15">
        <v>0</v>
      </c>
      <c r="N188" s="8">
        <v>0</v>
      </c>
      <c r="O188" s="8">
        <v>0</v>
      </c>
      <c r="P188" s="24"/>
      <c r="Q188" s="8"/>
      <c r="R188" s="29"/>
      <c r="V188" s="4"/>
      <c r="W188" s="4"/>
      <c r="X188" s="4"/>
      <c r="Y188" s="3"/>
    </row>
    <row r="189" s="1" customFormat="1" customHeight="1" spans="1:25">
      <c r="A189" s="13">
        <v>1</v>
      </c>
      <c r="B189" s="14" t="s">
        <v>514</v>
      </c>
      <c r="C189" s="14" t="s">
        <v>602</v>
      </c>
      <c r="D189" s="13" t="s">
        <v>603</v>
      </c>
      <c r="E189" s="8" t="s">
        <v>604</v>
      </c>
      <c r="F189" s="8" t="s">
        <v>29</v>
      </c>
      <c r="G189" s="8" t="s">
        <v>89</v>
      </c>
      <c r="H189" s="17"/>
      <c r="I189" s="17">
        <v>50</v>
      </c>
      <c r="J189" s="17">
        <v>50</v>
      </c>
      <c r="K189" s="17">
        <v>50</v>
      </c>
      <c r="L189" s="17"/>
      <c r="M189" s="8">
        <v>0</v>
      </c>
      <c r="N189" s="8">
        <v>0</v>
      </c>
      <c r="O189" s="8">
        <v>0</v>
      </c>
      <c r="P189" s="24" t="s">
        <v>605</v>
      </c>
      <c r="Q189" s="8" t="s">
        <v>606</v>
      </c>
      <c r="R189" s="29"/>
      <c r="V189" s="4"/>
      <c r="W189" s="4"/>
      <c r="X189" s="4"/>
      <c r="Y189" s="3"/>
    </row>
    <row r="190" s="1" customFormat="1" customHeight="1" spans="1:25">
      <c r="A190" s="13">
        <v>2</v>
      </c>
      <c r="B190" s="14" t="s">
        <v>514</v>
      </c>
      <c r="C190" s="14" t="s">
        <v>607</v>
      </c>
      <c r="D190" s="13" t="s">
        <v>603</v>
      </c>
      <c r="E190" s="8" t="s">
        <v>608</v>
      </c>
      <c r="F190" s="8" t="s">
        <v>29</v>
      </c>
      <c r="G190" s="8" t="s">
        <v>609</v>
      </c>
      <c r="H190" s="17"/>
      <c r="I190" s="17">
        <v>347.6</v>
      </c>
      <c r="J190" s="17">
        <v>347</v>
      </c>
      <c r="K190" s="17">
        <v>347</v>
      </c>
      <c r="L190" s="17"/>
      <c r="M190" s="15">
        <v>0</v>
      </c>
      <c r="N190" s="8">
        <v>0</v>
      </c>
      <c r="O190" s="8">
        <v>0</v>
      </c>
      <c r="P190" s="24" t="s">
        <v>610</v>
      </c>
      <c r="Q190" s="8" t="s">
        <v>606</v>
      </c>
      <c r="R190" s="29"/>
      <c r="V190" s="4"/>
      <c r="W190" s="4"/>
      <c r="X190" s="4"/>
      <c r="Y190" s="3"/>
    </row>
    <row r="191" s="1" customFormat="1" customHeight="1" spans="1:25">
      <c r="A191" s="13" t="s">
        <v>134</v>
      </c>
      <c r="B191" s="14"/>
      <c r="C191" s="14"/>
      <c r="D191" s="13"/>
      <c r="E191" s="8">
        <v>2</v>
      </c>
      <c r="F191" s="8"/>
      <c r="G191" s="8"/>
      <c r="H191" s="17"/>
      <c r="I191" s="17">
        <f t="shared" ref="I191:L191" si="25">I192+I193</f>
        <v>812</v>
      </c>
      <c r="J191" s="17">
        <f t="shared" si="25"/>
        <v>812</v>
      </c>
      <c r="K191" s="17">
        <v>812</v>
      </c>
      <c r="L191" s="17">
        <f t="shared" si="25"/>
        <v>0</v>
      </c>
      <c r="M191" s="8">
        <v>0</v>
      </c>
      <c r="N191" s="8">
        <v>0</v>
      </c>
      <c r="O191" s="8">
        <v>0</v>
      </c>
      <c r="P191" s="24"/>
      <c r="Q191" s="8"/>
      <c r="R191" s="29"/>
      <c r="V191" s="4"/>
      <c r="W191" s="4"/>
      <c r="X191" s="4"/>
      <c r="Y191" s="3"/>
    </row>
    <row r="192" s="1" customFormat="1" customHeight="1" spans="1:25">
      <c r="A192" s="13">
        <v>1</v>
      </c>
      <c r="B192" s="14" t="s">
        <v>514</v>
      </c>
      <c r="C192" s="14" t="s">
        <v>611</v>
      </c>
      <c r="D192" s="13" t="s">
        <v>514</v>
      </c>
      <c r="E192" s="8" t="s">
        <v>612</v>
      </c>
      <c r="F192" s="8" t="s">
        <v>29</v>
      </c>
      <c r="G192" s="8" t="s">
        <v>613</v>
      </c>
      <c r="H192" s="17"/>
      <c r="I192" s="17">
        <v>292</v>
      </c>
      <c r="J192" s="17">
        <v>292</v>
      </c>
      <c r="K192" s="17">
        <v>292</v>
      </c>
      <c r="L192" s="17"/>
      <c r="M192" s="15">
        <v>0</v>
      </c>
      <c r="N192" s="8">
        <v>0</v>
      </c>
      <c r="O192" s="8">
        <v>0</v>
      </c>
      <c r="P192" s="24" t="s">
        <v>614</v>
      </c>
      <c r="Q192" s="8"/>
      <c r="R192" s="29"/>
      <c r="V192" s="4"/>
      <c r="W192" s="4"/>
      <c r="X192" s="4"/>
      <c r="Y192" s="3"/>
    </row>
    <row r="193" customHeight="1" spans="1:18">
      <c r="A193" s="13">
        <v>2</v>
      </c>
      <c r="B193" s="14" t="s">
        <v>514</v>
      </c>
      <c r="C193" s="14" t="s">
        <v>615</v>
      </c>
      <c r="D193" s="13" t="s">
        <v>514</v>
      </c>
      <c r="E193" s="8" t="s">
        <v>297</v>
      </c>
      <c r="F193" s="8" t="s">
        <v>29</v>
      </c>
      <c r="G193" s="8" t="s">
        <v>89</v>
      </c>
      <c r="H193" s="17"/>
      <c r="I193" s="17">
        <v>520</v>
      </c>
      <c r="J193" s="17">
        <v>520</v>
      </c>
      <c r="K193" s="17">
        <v>520</v>
      </c>
      <c r="L193" s="17"/>
      <c r="M193" s="8">
        <v>0</v>
      </c>
      <c r="N193" s="8">
        <v>0</v>
      </c>
      <c r="O193" s="8">
        <v>0</v>
      </c>
      <c r="P193" s="24" t="s">
        <v>616</v>
      </c>
      <c r="Q193" s="8"/>
      <c r="R193" s="29"/>
    </row>
    <row r="194" customHeight="1" spans="1:18">
      <c r="A194" s="10" t="s">
        <v>617</v>
      </c>
      <c r="B194" s="11"/>
      <c r="C194" s="11"/>
      <c r="D194" s="10"/>
      <c r="E194" s="9"/>
      <c r="F194" s="9">
        <v>12</v>
      </c>
      <c r="G194" s="9"/>
      <c r="H194" s="12">
        <v>12781</v>
      </c>
      <c r="I194" s="26">
        <v>20164.47</v>
      </c>
      <c r="J194" s="26">
        <v>12781</v>
      </c>
      <c r="K194" s="26">
        <v>10459</v>
      </c>
      <c r="L194" s="26">
        <v>2322</v>
      </c>
      <c r="M194" s="26">
        <v>0</v>
      </c>
      <c r="N194" s="26">
        <v>0</v>
      </c>
      <c r="O194" s="9">
        <v>0</v>
      </c>
      <c r="P194" s="25"/>
      <c r="Q194" s="9"/>
      <c r="R194" s="28"/>
    </row>
    <row r="195" customHeight="1" spans="1:18">
      <c r="A195" s="13" t="s">
        <v>84</v>
      </c>
      <c r="B195" s="14"/>
      <c r="C195" s="14"/>
      <c r="D195" s="13"/>
      <c r="E195" s="8">
        <v>5</v>
      </c>
      <c r="F195" s="8"/>
      <c r="G195" s="8"/>
      <c r="H195" s="17"/>
      <c r="I195" s="17">
        <v>2778.25</v>
      </c>
      <c r="J195" s="17">
        <v>216</v>
      </c>
      <c r="K195" s="17">
        <v>216</v>
      </c>
      <c r="L195" s="17">
        <v>0</v>
      </c>
      <c r="M195" s="17">
        <v>0</v>
      </c>
      <c r="N195" s="17">
        <v>0</v>
      </c>
      <c r="O195" s="8">
        <v>0</v>
      </c>
      <c r="P195" s="24"/>
      <c r="Q195" s="8"/>
      <c r="R195" s="29"/>
    </row>
    <row r="196" customHeight="1" spans="1:18">
      <c r="A196" s="13">
        <v>1</v>
      </c>
      <c r="B196" s="14" t="s">
        <v>618</v>
      </c>
      <c r="C196" s="14" t="s">
        <v>619</v>
      </c>
      <c r="D196" s="13" t="s">
        <v>620</v>
      </c>
      <c r="E196" s="8" t="s">
        <v>621</v>
      </c>
      <c r="F196" s="8" t="s">
        <v>29</v>
      </c>
      <c r="G196" s="8" t="s">
        <v>622</v>
      </c>
      <c r="H196" s="17"/>
      <c r="I196" s="17">
        <v>216</v>
      </c>
      <c r="J196" s="17">
        <v>216</v>
      </c>
      <c r="K196" s="17">
        <v>216</v>
      </c>
      <c r="L196" s="17"/>
      <c r="M196" s="17">
        <v>0</v>
      </c>
      <c r="N196" s="17">
        <v>0</v>
      </c>
      <c r="O196" s="8">
        <v>0</v>
      </c>
      <c r="P196" s="24" t="s">
        <v>623</v>
      </c>
      <c r="Q196" s="8" t="s">
        <v>624</v>
      </c>
      <c r="R196" s="29"/>
    </row>
    <row r="197" customHeight="1" spans="1:18">
      <c r="A197" s="13" t="s">
        <v>108</v>
      </c>
      <c r="B197" s="14"/>
      <c r="C197" s="14"/>
      <c r="D197" s="13"/>
      <c r="E197" s="8">
        <v>1</v>
      </c>
      <c r="F197" s="8"/>
      <c r="G197" s="8"/>
      <c r="H197" s="17"/>
      <c r="I197" s="17">
        <v>1380.49</v>
      </c>
      <c r="J197" s="17">
        <v>1380.49</v>
      </c>
      <c r="K197" s="17">
        <v>1380.49</v>
      </c>
      <c r="L197" s="17">
        <v>0</v>
      </c>
      <c r="M197" s="17">
        <v>0</v>
      </c>
      <c r="N197" s="17">
        <v>0</v>
      </c>
      <c r="O197" s="8">
        <v>0</v>
      </c>
      <c r="P197" s="24"/>
      <c r="Q197" s="8"/>
      <c r="R197" s="29"/>
    </row>
    <row r="198" customHeight="1" spans="1:18">
      <c r="A198" s="13">
        <v>1</v>
      </c>
      <c r="B198" s="14" t="s">
        <v>618</v>
      </c>
      <c r="C198" s="14" t="s">
        <v>625</v>
      </c>
      <c r="D198" s="13" t="s">
        <v>626</v>
      </c>
      <c r="E198" s="8" t="s">
        <v>627</v>
      </c>
      <c r="F198" s="8" t="s">
        <v>29</v>
      </c>
      <c r="G198" s="8" t="s">
        <v>622</v>
      </c>
      <c r="H198" s="17"/>
      <c r="I198" s="17">
        <v>1380.49</v>
      </c>
      <c r="J198" s="17">
        <v>1380.49</v>
      </c>
      <c r="K198" s="17">
        <v>1380.49</v>
      </c>
      <c r="L198" s="17"/>
      <c r="M198" s="17">
        <v>0</v>
      </c>
      <c r="N198" s="17">
        <v>0</v>
      </c>
      <c r="O198" s="8">
        <v>0</v>
      </c>
      <c r="P198" s="24" t="s">
        <v>628</v>
      </c>
      <c r="Q198" s="8" t="s">
        <v>629</v>
      </c>
      <c r="R198" s="29"/>
    </row>
    <row r="199" customHeight="1" spans="1:18">
      <c r="A199" s="13" t="s">
        <v>50</v>
      </c>
      <c r="B199" s="14"/>
      <c r="C199" s="14"/>
      <c r="D199" s="13"/>
      <c r="E199" s="8">
        <v>4</v>
      </c>
      <c r="F199" s="8"/>
      <c r="G199" s="8"/>
      <c r="H199" s="17"/>
      <c r="I199" s="17">
        <v>4771</v>
      </c>
      <c r="J199" s="17">
        <f>SUM(J200:J202)</f>
        <v>3071</v>
      </c>
      <c r="K199" s="17">
        <f>SUM(K200:K202)</f>
        <v>2471</v>
      </c>
      <c r="L199" s="17">
        <f>SUM(L200:L202)</f>
        <v>600</v>
      </c>
      <c r="M199" s="17">
        <v>0</v>
      </c>
      <c r="N199" s="17">
        <v>0</v>
      </c>
      <c r="O199" s="8">
        <v>0</v>
      </c>
      <c r="P199" s="24"/>
      <c r="Q199" s="8"/>
      <c r="R199" s="29"/>
    </row>
    <row r="200" customHeight="1" spans="1:18">
      <c r="A200" s="13">
        <v>1</v>
      </c>
      <c r="B200" s="14" t="s">
        <v>618</v>
      </c>
      <c r="C200" s="14" t="s">
        <v>630</v>
      </c>
      <c r="D200" s="13" t="s">
        <v>631</v>
      </c>
      <c r="E200" s="8" t="s">
        <v>632</v>
      </c>
      <c r="F200" s="8" t="s">
        <v>29</v>
      </c>
      <c r="G200" s="8" t="s">
        <v>622</v>
      </c>
      <c r="H200" s="17"/>
      <c r="I200" s="17">
        <v>800</v>
      </c>
      <c r="J200" s="17">
        <v>800</v>
      </c>
      <c r="K200" s="17">
        <v>500</v>
      </c>
      <c r="L200" s="17">
        <v>300</v>
      </c>
      <c r="M200" s="17">
        <v>0</v>
      </c>
      <c r="N200" s="17">
        <v>0</v>
      </c>
      <c r="O200" s="8">
        <v>0</v>
      </c>
      <c r="P200" s="24" t="s">
        <v>633</v>
      </c>
      <c r="Q200" s="8" t="s">
        <v>263</v>
      </c>
      <c r="R200" s="29"/>
    </row>
    <row r="201" customHeight="1" spans="1:18">
      <c r="A201" s="13">
        <v>2</v>
      </c>
      <c r="B201" s="14" t="s">
        <v>618</v>
      </c>
      <c r="C201" s="14" t="s">
        <v>634</v>
      </c>
      <c r="D201" s="13" t="s">
        <v>635</v>
      </c>
      <c r="E201" s="8" t="s">
        <v>636</v>
      </c>
      <c r="F201" s="8" t="s">
        <v>29</v>
      </c>
      <c r="G201" s="8" t="s">
        <v>637</v>
      </c>
      <c r="H201" s="17"/>
      <c r="I201" s="17">
        <v>600</v>
      </c>
      <c r="J201" s="17">
        <v>600</v>
      </c>
      <c r="K201" s="17">
        <v>600</v>
      </c>
      <c r="L201" s="17"/>
      <c r="M201" s="17">
        <v>0</v>
      </c>
      <c r="N201" s="17">
        <v>0</v>
      </c>
      <c r="O201" s="8">
        <v>0</v>
      </c>
      <c r="P201" s="24" t="s">
        <v>638</v>
      </c>
      <c r="Q201" s="8" t="s">
        <v>263</v>
      </c>
      <c r="R201" s="29" t="s">
        <v>264</v>
      </c>
    </row>
    <row r="202" customHeight="1" spans="1:18">
      <c r="A202" s="13">
        <v>3</v>
      </c>
      <c r="B202" s="14" t="s">
        <v>618</v>
      </c>
      <c r="C202" s="14" t="s">
        <v>639</v>
      </c>
      <c r="D202" s="13" t="s">
        <v>640</v>
      </c>
      <c r="E202" s="8" t="s">
        <v>641</v>
      </c>
      <c r="F202" s="8" t="s">
        <v>29</v>
      </c>
      <c r="G202" s="8" t="s">
        <v>642</v>
      </c>
      <c r="H202" s="17"/>
      <c r="I202" s="17">
        <v>1671</v>
      </c>
      <c r="J202" s="17">
        <v>1671</v>
      </c>
      <c r="K202" s="17">
        <v>1371</v>
      </c>
      <c r="L202" s="17">
        <v>300</v>
      </c>
      <c r="M202" s="17">
        <v>0</v>
      </c>
      <c r="N202" s="17">
        <v>0</v>
      </c>
      <c r="O202" s="8">
        <v>0</v>
      </c>
      <c r="P202" s="24" t="s">
        <v>643</v>
      </c>
      <c r="Q202" s="8" t="s">
        <v>644</v>
      </c>
      <c r="R202" s="29"/>
    </row>
    <row r="203" customHeight="1" spans="1:18">
      <c r="A203" s="13" t="s">
        <v>349</v>
      </c>
      <c r="B203" s="14"/>
      <c r="C203" s="14"/>
      <c r="D203" s="13"/>
      <c r="E203" s="8">
        <v>7</v>
      </c>
      <c r="F203" s="8"/>
      <c r="G203" s="8"/>
      <c r="H203" s="17"/>
      <c r="I203" s="17">
        <v>10850</v>
      </c>
      <c r="J203" s="17">
        <v>8113.51</v>
      </c>
      <c r="K203" s="17">
        <v>6391.51</v>
      </c>
      <c r="L203" s="17">
        <v>1722</v>
      </c>
      <c r="M203" s="17">
        <v>0</v>
      </c>
      <c r="N203" s="17">
        <v>0</v>
      </c>
      <c r="O203" s="8">
        <v>0</v>
      </c>
      <c r="P203" s="24"/>
      <c r="Q203" s="8"/>
      <c r="R203" s="29"/>
    </row>
    <row r="204" customHeight="1" spans="1:18">
      <c r="A204" s="13">
        <v>1</v>
      </c>
      <c r="B204" s="14" t="s">
        <v>618</v>
      </c>
      <c r="C204" s="14" t="s">
        <v>645</v>
      </c>
      <c r="D204" s="13" t="s">
        <v>646</v>
      </c>
      <c r="E204" s="8" t="s">
        <v>647</v>
      </c>
      <c r="F204" s="8" t="s">
        <v>29</v>
      </c>
      <c r="G204" s="8" t="s">
        <v>622</v>
      </c>
      <c r="H204" s="17"/>
      <c r="I204" s="17">
        <v>1900</v>
      </c>
      <c r="J204" s="17">
        <v>1900</v>
      </c>
      <c r="K204" s="17">
        <v>1600</v>
      </c>
      <c r="L204" s="17">
        <v>300</v>
      </c>
      <c r="M204" s="17">
        <v>0</v>
      </c>
      <c r="N204" s="17">
        <v>0</v>
      </c>
      <c r="O204" s="8">
        <v>0</v>
      </c>
      <c r="P204" s="24" t="s">
        <v>648</v>
      </c>
      <c r="Q204" s="8" t="s">
        <v>649</v>
      </c>
      <c r="R204" s="29"/>
    </row>
    <row r="205" customHeight="1" spans="1:18">
      <c r="A205" s="13">
        <v>2</v>
      </c>
      <c r="B205" s="14" t="s">
        <v>618</v>
      </c>
      <c r="C205" s="14" t="s">
        <v>650</v>
      </c>
      <c r="D205" s="13" t="s">
        <v>651</v>
      </c>
      <c r="E205" s="8" t="s">
        <v>652</v>
      </c>
      <c r="F205" s="8" t="s">
        <v>29</v>
      </c>
      <c r="G205" s="8" t="s">
        <v>622</v>
      </c>
      <c r="H205" s="17"/>
      <c r="I205" s="17">
        <v>2000</v>
      </c>
      <c r="J205" s="17">
        <v>1300</v>
      </c>
      <c r="K205" s="17">
        <v>1000</v>
      </c>
      <c r="L205" s="17">
        <v>300</v>
      </c>
      <c r="M205" s="17">
        <v>0</v>
      </c>
      <c r="N205" s="17">
        <v>0</v>
      </c>
      <c r="O205" s="8">
        <v>0</v>
      </c>
      <c r="P205" s="24" t="s">
        <v>653</v>
      </c>
      <c r="Q205" s="8" t="s">
        <v>649</v>
      </c>
      <c r="R205" s="29"/>
    </row>
    <row r="206" customHeight="1" spans="1:18">
      <c r="A206" s="13">
        <v>3</v>
      </c>
      <c r="B206" s="14" t="s">
        <v>618</v>
      </c>
      <c r="C206" s="14" t="s">
        <v>654</v>
      </c>
      <c r="D206" s="13" t="s">
        <v>655</v>
      </c>
      <c r="E206" s="8" t="s">
        <v>656</v>
      </c>
      <c r="F206" s="8" t="s">
        <v>29</v>
      </c>
      <c r="G206" s="8" t="s">
        <v>622</v>
      </c>
      <c r="H206" s="17"/>
      <c r="I206" s="17">
        <v>1980</v>
      </c>
      <c r="J206" s="17">
        <v>721.51</v>
      </c>
      <c r="K206" s="17">
        <v>591.51</v>
      </c>
      <c r="L206" s="17">
        <v>130</v>
      </c>
      <c r="M206" s="17">
        <v>0</v>
      </c>
      <c r="N206" s="17">
        <v>0</v>
      </c>
      <c r="O206" s="8">
        <v>0</v>
      </c>
      <c r="P206" s="24" t="s">
        <v>657</v>
      </c>
      <c r="Q206" s="8" t="s">
        <v>649</v>
      </c>
      <c r="R206" s="29"/>
    </row>
    <row r="207" customHeight="1" spans="1:18">
      <c r="A207" s="13">
        <v>4</v>
      </c>
      <c r="B207" s="14" t="s">
        <v>618</v>
      </c>
      <c r="C207" s="14" t="s">
        <v>658</v>
      </c>
      <c r="D207" s="13" t="s">
        <v>659</v>
      </c>
      <c r="E207" s="8" t="s">
        <v>660</v>
      </c>
      <c r="F207" s="8" t="s">
        <v>29</v>
      </c>
      <c r="G207" s="8" t="s">
        <v>622</v>
      </c>
      <c r="H207" s="17"/>
      <c r="I207" s="17">
        <v>900</v>
      </c>
      <c r="J207" s="17">
        <v>900</v>
      </c>
      <c r="K207" s="17">
        <v>700</v>
      </c>
      <c r="L207" s="17">
        <v>200</v>
      </c>
      <c r="M207" s="17">
        <v>0</v>
      </c>
      <c r="N207" s="17">
        <v>0</v>
      </c>
      <c r="O207" s="8">
        <v>0</v>
      </c>
      <c r="P207" s="24" t="s">
        <v>661</v>
      </c>
      <c r="Q207" s="8" t="s">
        <v>263</v>
      </c>
      <c r="R207" s="29"/>
    </row>
    <row r="208" customHeight="1" spans="1:18">
      <c r="A208" s="13">
        <v>5</v>
      </c>
      <c r="B208" s="14" t="s">
        <v>618</v>
      </c>
      <c r="C208" s="14" t="s">
        <v>662</v>
      </c>
      <c r="D208" s="13" t="s">
        <v>663</v>
      </c>
      <c r="E208" s="8" t="s">
        <v>664</v>
      </c>
      <c r="F208" s="8" t="s">
        <v>29</v>
      </c>
      <c r="G208" s="8" t="s">
        <v>665</v>
      </c>
      <c r="H208" s="17"/>
      <c r="I208" s="17">
        <v>1500</v>
      </c>
      <c r="J208" s="17">
        <v>1300</v>
      </c>
      <c r="K208" s="17">
        <v>1000</v>
      </c>
      <c r="L208" s="17">
        <v>300</v>
      </c>
      <c r="M208" s="17">
        <v>0</v>
      </c>
      <c r="N208" s="17">
        <v>0</v>
      </c>
      <c r="O208" s="8">
        <v>0</v>
      </c>
      <c r="P208" s="24" t="s">
        <v>666</v>
      </c>
      <c r="Q208" s="8" t="s">
        <v>667</v>
      </c>
      <c r="R208" s="29"/>
    </row>
    <row r="209" customHeight="1" spans="1:18">
      <c r="A209" s="13">
        <v>6</v>
      </c>
      <c r="B209" s="14" t="s">
        <v>618</v>
      </c>
      <c r="C209" s="14" t="s">
        <v>668</v>
      </c>
      <c r="D209" s="13" t="s">
        <v>669</v>
      </c>
      <c r="E209" s="8" t="s">
        <v>670</v>
      </c>
      <c r="F209" s="8" t="s">
        <v>29</v>
      </c>
      <c r="G209" s="8" t="s">
        <v>622</v>
      </c>
      <c r="H209" s="17"/>
      <c r="I209" s="17">
        <v>770</v>
      </c>
      <c r="J209" s="17">
        <v>770</v>
      </c>
      <c r="K209" s="17">
        <v>700</v>
      </c>
      <c r="L209" s="17">
        <v>70</v>
      </c>
      <c r="M209" s="17">
        <v>0</v>
      </c>
      <c r="N209" s="17">
        <v>0</v>
      </c>
      <c r="O209" s="8">
        <v>0</v>
      </c>
      <c r="P209" s="24" t="s">
        <v>671</v>
      </c>
      <c r="Q209" s="8" t="s">
        <v>263</v>
      </c>
      <c r="R209" s="29"/>
    </row>
    <row r="210" customHeight="1" spans="1:18">
      <c r="A210" s="13">
        <v>7</v>
      </c>
      <c r="B210" s="14" t="s">
        <v>618</v>
      </c>
      <c r="C210" s="14" t="s">
        <v>672</v>
      </c>
      <c r="D210" s="13" t="s">
        <v>673</v>
      </c>
      <c r="E210" s="8" t="s">
        <v>674</v>
      </c>
      <c r="F210" s="8" t="s">
        <v>29</v>
      </c>
      <c r="G210" s="8" t="s">
        <v>622</v>
      </c>
      <c r="H210" s="17"/>
      <c r="I210" s="17">
        <v>1800</v>
      </c>
      <c r="J210" s="17">
        <v>1222</v>
      </c>
      <c r="K210" s="17">
        <v>800</v>
      </c>
      <c r="L210" s="17">
        <v>422</v>
      </c>
      <c r="M210" s="17">
        <v>0</v>
      </c>
      <c r="N210" s="17">
        <v>0</v>
      </c>
      <c r="O210" s="8">
        <v>0</v>
      </c>
      <c r="P210" s="24" t="s">
        <v>675</v>
      </c>
      <c r="Q210" s="8"/>
      <c r="R210" s="29"/>
    </row>
    <row r="211" customHeight="1" spans="1:18">
      <c r="A211" s="10" t="s">
        <v>676</v>
      </c>
      <c r="B211" s="11"/>
      <c r="C211" s="11"/>
      <c r="D211" s="10"/>
      <c r="E211" s="9"/>
      <c r="F211" s="9">
        <v>18</v>
      </c>
      <c r="G211" s="9"/>
      <c r="H211" s="12">
        <v>14192</v>
      </c>
      <c r="I211" s="26">
        <v>15358</v>
      </c>
      <c r="J211" s="26">
        <v>14192</v>
      </c>
      <c r="K211" s="26">
        <v>11496</v>
      </c>
      <c r="L211" s="26">
        <v>2696</v>
      </c>
      <c r="M211" s="26">
        <v>0</v>
      </c>
      <c r="N211" s="26">
        <v>0</v>
      </c>
      <c r="O211" s="9">
        <v>0</v>
      </c>
      <c r="P211" s="25"/>
      <c r="Q211" s="9"/>
      <c r="R211" s="28"/>
    </row>
    <row r="212" customHeight="1" spans="1:18">
      <c r="A212" s="13" t="s">
        <v>24</v>
      </c>
      <c r="B212" s="14"/>
      <c r="C212" s="22"/>
      <c r="D212" s="8"/>
      <c r="E212" s="8">
        <v>3</v>
      </c>
      <c r="F212" s="8"/>
      <c r="G212" s="8"/>
      <c r="H212" s="17"/>
      <c r="I212" s="17">
        <v>1590</v>
      </c>
      <c r="J212" s="17">
        <v>1590</v>
      </c>
      <c r="K212" s="17">
        <v>1112</v>
      </c>
      <c r="L212" s="17">
        <v>478</v>
      </c>
      <c r="M212" s="17"/>
      <c r="N212" s="17"/>
      <c r="O212" s="24"/>
      <c r="P212" s="24"/>
      <c r="Q212" s="8"/>
      <c r="R212" s="29"/>
    </row>
    <row r="213" customHeight="1" spans="1:18">
      <c r="A213" s="8">
        <v>1</v>
      </c>
      <c r="B213" s="8" t="s">
        <v>677</v>
      </c>
      <c r="C213" s="8" t="s">
        <v>678</v>
      </c>
      <c r="D213" s="8" t="s">
        <v>679</v>
      </c>
      <c r="E213" s="8" t="s">
        <v>680</v>
      </c>
      <c r="F213" s="8" t="s">
        <v>29</v>
      </c>
      <c r="G213" s="8" t="s">
        <v>681</v>
      </c>
      <c r="H213" s="17"/>
      <c r="I213" s="17">
        <v>1200</v>
      </c>
      <c r="J213" s="17">
        <v>1200</v>
      </c>
      <c r="K213" s="17">
        <v>805</v>
      </c>
      <c r="L213" s="17">
        <v>395</v>
      </c>
      <c r="M213" s="17"/>
      <c r="N213" s="17"/>
      <c r="O213" s="24"/>
      <c r="P213" s="24" t="s">
        <v>682</v>
      </c>
      <c r="Q213" s="8" t="s">
        <v>649</v>
      </c>
      <c r="R213" s="29"/>
    </row>
    <row r="214" customHeight="1" spans="1:18">
      <c r="A214" s="8">
        <v>2</v>
      </c>
      <c r="B214" s="8" t="s">
        <v>677</v>
      </c>
      <c r="C214" s="8" t="s">
        <v>683</v>
      </c>
      <c r="D214" s="8" t="s">
        <v>684</v>
      </c>
      <c r="E214" s="8" t="s">
        <v>685</v>
      </c>
      <c r="F214" s="8" t="s">
        <v>53</v>
      </c>
      <c r="G214" s="8" t="s">
        <v>681</v>
      </c>
      <c r="H214" s="17"/>
      <c r="I214" s="17">
        <v>50</v>
      </c>
      <c r="J214" s="17">
        <v>50</v>
      </c>
      <c r="K214" s="17">
        <v>35</v>
      </c>
      <c r="L214" s="17">
        <v>15</v>
      </c>
      <c r="M214" s="17"/>
      <c r="N214" s="17"/>
      <c r="O214" s="24"/>
      <c r="P214" s="24" t="s">
        <v>686</v>
      </c>
      <c r="Q214" s="8" t="s">
        <v>649</v>
      </c>
      <c r="R214" s="29" t="s">
        <v>687</v>
      </c>
    </row>
    <row r="215" customHeight="1" spans="1:18">
      <c r="A215" s="8">
        <v>3</v>
      </c>
      <c r="B215" s="8" t="s">
        <v>677</v>
      </c>
      <c r="C215" s="8" t="s">
        <v>688</v>
      </c>
      <c r="D215" s="8" t="s">
        <v>309</v>
      </c>
      <c r="E215" s="8" t="s">
        <v>689</v>
      </c>
      <c r="F215" s="8" t="s">
        <v>29</v>
      </c>
      <c r="G215" s="8" t="s">
        <v>681</v>
      </c>
      <c r="H215" s="17"/>
      <c r="I215" s="17">
        <v>340</v>
      </c>
      <c r="J215" s="17">
        <v>340</v>
      </c>
      <c r="K215" s="17">
        <v>272</v>
      </c>
      <c r="L215" s="17">
        <v>68</v>
      </c>
      <c r="M215" s="17"/>
      <c r="N215" s="17"/>
      <c r="O215" s="24"/>
      <c r="P215" s="24" t="s">
        <v>690</v>
      </c>
      <c r="Q215" s="8" t="s">
        <v>691</v>
      </c>
      <c r="R215" s="29" t="s">
        <v>257</v>
      </c>
    </row>
    <row r="216" customHeight="1" spans="1:18">
      <c r="A216" s="13" t="s">
        <v>44</v>
      </c>
      <c r="B216" s="14"/>
      <c r="C216" s="22"/>
      <c r="D216" s="8"/>
      <c r="E216" s="8">
        <v>1</v>
      </c>
      <c r="F216" s="8"/>
      <c r="G216" s="8"/>
      <c r="H216" s="17"/>
      <c r="I216" s="17">
        <v>2700</v>
      </c>
      <c r="J216" s="17">
        <v>2343</v>
      </c>
      <c r="K216" s="17">
        <v>1980</v>
      </c>
      <c r="L216" s="17">
        <v>363</v>
      </c>
      <c r="M216" s="17"/>
      <c r="N216" s="17"/>
      <c r="O216" s="24"/>
      <c r="P216" s="24"/>
      <c r="Q216" s="8"/>
      <c r="R216" s="29"/>
    </row>
    <row r="217" customHeight="1" spans="1:18">
      <c r="A217" s="8">
        <v>1</v>
      </c>
      <c r="B217" s="8" t="s">
        <v>677</v>
      </c>
      <c r="C217" s="8" t="s">
        <v>692</v>
      </c>
      <c r="D217" s="8" t="s">
        <v>693</v>
      </c>
      <c r="E217" s="8" t="s">
        <v>694</v>
      </c>
      <c r="F217" s="8" t="s">
        <v>29</v>
      </c>
      <c r="G217" s="8" t="s">
        <v>681</v>
      </c>
      <c r="H217" s="17"/>
      <c r="I217" s="17">
        <v>2700</v>
      </c>
      <c r="J217" s="17">
        <v>2343</v>
      </c>
      <c r="K217" s="17">
        <v>1980</v>
      </c>
      <c r="L217" s="17">
        <v>363</v>
      </c>
      <c r="M217" s="17"/>
      <c r="N217" s="17"/>
      <c r="O217" s="24"/>
      <c r="P217" s="24" t="s">
        <v>695</v>
      </c>
      <c r="Q217" s="8" t="s">
        <v>649</v>
      </c>
      <c r="R217" s="29"/>
    </row>
    <row r="218" customHeight="1" spans="1:18">
      <c r="A218" s="13" t="s">
        <v>50</v>
      </c>
      <c r="B218" s="14"/>
      <c r="C218" s="22"/>
      <c r="D218" s="8"/>
      <c r="E218" s="8">
        <v>6</v>
      </c>
      <c r="F218" s="8"/>
      <c r="G218" s="8"/>
      <c r="H218" s="17"/>
      <c r="I218" s="17">
        <v>3228</v>
      </c>
      <c r="J218" s="17">
        <v>3228</v>
      </c>
      <c r="K218" s="17">
        <v>2484</v>
      </c>
      <c r="L218" s="17">
        <v>744</v>
      </c>
      <c r="M218" s="17"/>
      <c r="N218" s="17"/>
      <c r="O218" s="24"/>
      <c r="P218" s="24"/>
      <c r="Q218" s="8"/>
      <c r="R218" s="29"/>
    </row>
    <row r="219" customHeight="1" spans="1:18">
      <c r="A219" s="8">
        <v>1</v>
      </c>
      <c r="B219" s="8" t="s">
        <v>677</v>
      </c>
      <c r="C219" s="8" t="s">
        <v>696</v>
      </c>
      <c r="D219" s="8" t="s">
        <v>684</v>
      </c>
      <c r="E219" s="8" t="s">
        <v>697</v>
      </c>
      <c r="F219" s="8" t="s">
        <v>29</v>
      </c>
      <c r="G219" s="8" t="s">
        <v>681</v>
      </c>
      <c r="H219" s="17"/>
      <c r="I219" s="17">
        <v>600</v>
      </c>
      <c r="J219" s="17">
        <v>600</v>
      </c>
      <c r="K219" s="17">
        <v>480</v>
      </c>
      <c r="L219" s="17">
        <v>120</v>
      </c>
      <c r="M219" s="17"/>
      <c r="N219" s="17"/>
      <c r="O219" s="24">
        <v>75</v>
      </c>
      <c r="P219" s="24" t="s">
        <v>698</v>
      </c>
      <c r="Q219" s="8" t="s">
        <v>649</v>
      </c>
      <c r="R219" s="29" t="s">
        <v>699</v>
      </c>
    </row>
    <row r="220" customHeight="1" spans="1:18">
      <c r="A220" s="8">
        <v>2</v>
      </c>
      <c r="B220" s="8" t="s">
        <v>677</v>
      </c>
      <c r="C220" s="8" t="s">
        <v>700</v>
      </c>
      <c r="D220" s="8" t="s">
        <v>701</v>
      </c>
      <c r="E220" s="8" t="s">
        <v>702</v>
      </c>
      <c r="F220" s="8" t="s">
        <v>29</v>
      </c>
      <c r="G220" s="8" t="s">
        <v>681</v>
      </c>
      <c r="H220" s="17"/>
      <c r="I220" s="17">
        <v>550</v>
      </c>
      <c r="J220" s="17">
        <v>550</v>
      </c>
      <c r="K220" s="17">
        <v>440</v>
      </c>
      <c r="L220" s="17">
        <v>110</v>
      </c>
      <c r="M220" s="17"/>
      <c r="N220" s="17"/>
      <c r="O220" s="24"/>
      <c r="P220" s="24" t="s">
        <v>703</v>
      </c>
      <c r="Q220" s="8" t="s">
        <v>649</v>
      </c>
      <c r="R220" s="29" t="s">
        <v>687</v>
      </c>
    </row>
    <row r="221" customHeight="1" spans="1:18">
      <c r="A221" s="8">
        <v>3</v>
      </c>
      <c r="B221" s="8" t="s">
        <v>677</v>
      </c>
      <c r="C221" s="8" t="s">
        <v>704</v>
      </c>
      <c r="D221" s="8" t="s">
        <v>701</v>
      </c>
      <c r="E221" s="8" t="s">
        <v>705</v>
      </c>
      <c r="F221" s="8" t="s">
        <v>29</v>
      </c>
      <c r="G221" s="8" t="s">
        <v>681</v>
      </c>
      <c r="H221" s="17"/>
      <c r="I221" s="17">
        <v>800</v>
      </c>
      <c r="J221" s="17">
        <v>800</v>
      </c>
      <c r="K221" s="17">
        <v>640</v>
      </c>
      <c r="L221" s="17">
        <v>160</v>
      </c>
      <c r="M221" s="17"/>
      <c r="N221" s="17"/>
      <c r="O221" s="24"/>
      <c r="P221" s="24" t="s">
        <v>706</v>
      </c>
      <c r="Q221" s="8" t="s">
        <v>649</v>
      </c>
      <c r="R221" s="29" t="s">
        <v>687</v>
      </c>
    </row>
    <row r="222" customHeight="1" spans="1:18">
      <c r="A222" s="8">
        <v>4</v>
      </c>
      <c r="B222" s="8" t="s">
        <v>677</v>
      </c>
      <c r="C222" s="8" t="s">
        <v>707</v>
      </c>
      <c r="D222" s="8" t="s">
        <v>708</v>
      </c>
      <c r="E222" s="8" t="s">
        <v>709</v>
      </c>
      <c r="F222" s="8" t="s">
        <v>29</v>
      </c>
      <c r="G222" s="8" t="s">
        <v>681</v>
      </c>
      <c r="H222" s="17"/>
      <c r="I222" s="17">
        <v>80</v>
      </c>
      <c r="J222" s="17">
        <v>80</v>
      </c>
      <c r="K222" s="17">
        <v>60</v>
      </c>
      <c r="L222" s="17">
        <v>20</v>
      </c>
      <c r="M222" s="17"/>
      <c r="N222" s="17"/>
      <c r="O222" s="24"/>
      <c r="P222" s="24" t="s">
        <v>710</v>
      </c>
      <c r="Q222" s="8" t="s">
        <v>649</v>
      </c>
      <c r="R222" s="29"/>
    </row>
    <row r="223" customHeight="1" spans="1:18">
      <c r="A223" s="8">
        <v>5</v>
      </c>
      <c r="B223" s="8" t="s">
        <v>677</v>
      </c>
      <c r="C223" s="8" t="s">
        <v>711</v>
      </c>
      <c r="D223" s="8" t="s">
        <v>712</v>
      </c>
      <c r="E223" s="8" t="s">
        <v>713</v>
      </c>
      <c r="F223" s="8" t="s">
        <v>29</v>
      </c>
      <c r="G223" s="8" t="s">
        <v>714</v>
      </c>
      <c r="H223" s="17"/>
      <c r="I223" s="17">
        <v>398</v>
      </c>
      <c r="J223" s="17">
        <v>398</v>
      </c>
      <c r="K223" s="17">
        <v>224</v>
      </c>
      <c r="L223" s="17">
        <v>174</v>
      </c>
      <c r="M223" s="17"/>
      <c r="N223" s="17"/>
      <c r="O223" s="24" t="s">
        <v>715</v>
      </c>
      <c r="P223" s="24" t="s">
        <v>716</v>
      </c>
      <c r="Q223" s="8" t="s">
        <v>717</v>
      </c>
      <c r="R223" s="29"/>
    </row>
    <row r="224" customHeight="1" spans="1:18">
      <c r="A224" s="8">
        <v>6</v>
      </c>
      <c r="B224" s="8" t="s">
        <v>677</v>
      </c>
      <c r="C224" s="8" t="s">
        <v>718</v>
      </c>
      <c r="D224" s="8" t="s">
        <v>719</v>
      </c>
      <c r="E224" s="8" t="s">
        <v>720</v>
      </c>
      <c r="F224" s="8" t="s">
        <v>29</v>
      </c>
      <c r="G224" s="8" t="s">
        <v>721</v>
      </c>
      <c r="H224" s="17"/>
      <c r="I224" s="17">
        <v>800</v>
      </c>
      <c r="J224" s="17">
        <v>800</v>
      </c>
      <c r="K224" s="17">
        <v>640</v>
      </c>
      <c r="L224" s="17">
        <v>160</v>
      </c>
      <c r="M224" s="17"/>
      <c r="N224" s="17"/>
      <c r="O224" s="24">
        <v>200</v>
      </c>
      <c r="P224" s="24" t="s">
        <v>722</v>
      </c>
      <c r="Q224" s="8" t="s">
        <v>649</v>
      </c>
      <c r="R224" s="29"/>
    </row>
    <row r="225" customHeight="1" spans="1:18">
      <c r="A225" s="13" t="s">
        <v>61</v>
      </c>
      <c r="B225" s="14"/>
      <c r="C225" s="22"/>
      <c r="D225" s="8"/>
      <c r="E225" s="8">
        <v>5</v>
      </c>
      <c r="F225" s="8"/>
      <c r="G225" s="8"/>
      <c r="H225" s="17"/>
      <c r="I225" s="17">
        <v>7220</v>
      </c>
      <c r="J225" s="17">
        <v>6411</v>
      </c>
      <c r="K225" s="17">
        <v>5350</v>
      </c>
      <c r="L225" s="17">
        <v>1061</v>
      </c>
      <c r="M225" s="17">
        <v>0</v>
      </c>
      <c r="N225" s="17"/>
      <c r="O225" s="24"/>
      <c r="P225" s="24"/>
      <c r="Q225" s="8"/>
      <c r="R225" s="29"/>
    </row>
    <row r="226" customHeight="1" spans="1:18">
      <c r="A226" s="8">
        <v>1</v>
      </c>
      <c r="B226" s="8" t="s">
        <v>677</v>
      </c>
      <c r="C226" s="8" t="s">
        <v>723</v>
      </c>
      <c r="D226" s="8" t="s">
        <v>724</v>
      </c>
      <c r="E226" s="8" t="s">
        <v>725</v>
      </c>
      <c r="F226" s="8" t="s">
        <v>29</v>
      </c>
      <c r="G226" s="8" t="s">
        <v>681</v>
      </c>
      <c r="H226" s="17"/>
      <c r="I226" s="17">
        <v>1500</v>
      </c>
      <c r="J226" s="17">
        <v>1379</v>
      </c>
      <c r="K226" s="17">
        <v>1149</v>
      </c>
      <c r="L226" s="17">
        <v>230</v>
      </c>
      <c r="M226" s="17"/>
      <c r="N226" s="17"/>
      <c r="O226" s="24"/>
      <c r="P226" s="24" t="s">
        <v>726</v>
      </c>
      <c r="Q226" s="8" t="s">
        <v>649</v>
      </c>
      <c r="R226" s="29" t="s">
        <v>687</v>
      </c>
    </row>
    <row r="227" customHeight="1" spans="1:18">
      <c r="A227" s="8">
        <v>2</v>
      </c>
      <c r="B227" s="8" t="s">
        <v>677</v>
      </c>
      <c r="C227" s="8" t="s">
        <v>727</v>
      </c>
      <c r="D227" s="8" t="s">
        <v>728</v>
      </c>
      <c r="E227" s="8" t="s">
        <v>729</v>
      </c>
      <c r="F227" s="8" t="s">
        <v>29</v>
      </c>
      <c r="G227" s="8" t="s">
        <v>681</v>
      </c>
      <c r="H227" s="17"/>
      <c r="I227" s="17">
        <v>1800</v>
      </c>
      <c r="J227" s="17">
        <v>1650</v>
      </c>
      <c r="K227" s="17">
        <v>1350</v>
      </c>
      <c r="L227" s="17">
        <v>300</v>
      </c>
      <c r="M227" s="17"/>
      <c r="N227" s="17"/>
      <c r="O227" s="24" t="s">
        <v>730</v>
      </c>
      <c r="P227" s="24" t="s">
        <v>649</v>
      </c>
      <c r="Q227" s="8" t="s">
        <v>649</v>
      </c>
      <c r="R227" s="29"/>
    </row>
    <row r="228" customHeight="1" spans="1:18">
      <c r="A228" s="8">
        <v>3</v>
      </c>
      <c r="B228" s="8" t="s">
        <v>677</v>
      </c>
      <c r="C228" s="8" t="s">
        <v>731</v>
      </c>
      <c r="D228" s="8" t="s">
        <v>732</v>
      </c>
      <c r="E228" s="8" t="s">
        <v>733</v>
      </c>
      <c r="F228" s="8" t="s">
        <v>29</v>
      </c>
      <c r="G228" s="8" t="s">
        <v>681</v>
      </c>
      <c r="H228" s="17"/>
      <c r="I228" s="17">
        <v>1900</v>
      </c>
      <c r="J228" s="17">
        <v>1647</v>
      </c>
      <c r="K228" s="17">
        <v>1330</v>
      </c>
      <c r="L228" s="17">
        <v>317</v>
      </c>
      <c r="M228" s="17"/>
      <c r="N228" s="17"/>
      <c r="O228" s="24" t="s">
        <v>734</v>
      </c>
      <c r="P228" s="24" t="s">
        <v>735</v>
      </c>
      <c r="Q228" s="8" t="s">
        <v>649</v>
      </c>
      <c r="R228" s="29"/>
    </row>
    <row r="229" customHeight="1" spans="1:18">
      <c r="A229" s="8">
        <v>4</v>
      </c>
      <c r="B229" s="8" t="s">
        <v>677</v>
      </c>
      <c r="C229" s="8" t="s">
        <v>736</v>
      </c>
      <c r="D229" s="8" t="s">
        <v>701</v>
      </c>
      <c r="E229" s="8" t="s">
        <v>737</v>
      </c>
      <c r="F229" s="8" t="s">
        <v>29</v>
      </c>
      <c r="G229" s="8" t="s">
        <v>681</v>
      </c>
      <c r="H229" s="17"/>
      <c r="I229" s="17">
        <v>120</v>
      </c>
      <c r="J229" s="17">
        <v>120</v>
      </c>
      <c r="K229" s="17">
        <v>96</v>
      </c>
      <c r="L229" s="17">
        <v>24</v>
      </c>
      <c r="M229" s="17"/>
      <c r="N229" s="17"/>
      <c r="O229" s="24"/>
      <c r="P229" s="24" t="s">
        <v>738</v>
      </c>
      <c r="Q229" s="8" t="s">
        <v>649</v>
      </c>
      <c r="R229" s="29" t="s">
        <v>687</v>
      </c>
    </row>
    <row r="230" customHeight="1" spans="1:18">
      <c r="A230" s="8">
        <v>5</v>
      </c>
      <c r="B230" s="8" t="s">
        <v>677</v>
      </c>
      <c r="C230" s="8" t="s">
        <v>739</v>
      </c>
      <c r="D230" s="8" t="s">
        <v>740</v>
      </c>
      <c r="E230" s="8" t="s">
        <v>741</v>
      </c>
      <c r="F230" s="8" t="s">
        <v>29</v>
      </c>
      <c r="G230" s="8" t="s">
        <v>681</v>
      </c>
      <c r="H230" s="17"/>
      <c r="I230" s="17">
        <v>1900</v>
      </c>
      <c r="J230" s="17">
        <v>1615</v>
      </c>
      <c r="K230" s="17">
        <v>1425</v>
      </c>
      <c r="L230" s="17">
        <v>190</v>
      </c>
      <c r="M230" s="17"/>
      <c r="N230" s="17"/>
      <c r="O230" s="24" t="s">
        <v>742</v>
      </c>
      <c r="P230" s="24" t="s">
        <v>649</v>
      </c>
      <c r="Q230" s="8" t="s">
        <v>649</v>
      </c>
      <c r="R230" s="29"/>
    </row>
    <row r="231" customHeight="1" spans="1:18">
      <c r="A231" s="13" t="s">
        <v>224</v>
      </c>
      <c r="B231" s="14"/>
      <c r="C231" s="22"/>
      <c r="D231" s="8"/>
      <c r="E231" s="8">
        <v>1</v>
      </c>
      <c r="F231" s="8"/>
      <c r="G231" s="8"/>
      <c r="H231" s="17"/>
      <c r="I231" s="17">
        <v>200</v>
      </c>
      <c r="J231" s="17">
        <v>200</v>
      </c>
      <c r="K231" s="17">
        <v>160</v>
      </c>
      <c r="L231" s="17">
        <v>40</v>
      </c>
      <c r="M231" s="17"/>
      <c r="N231" s="17"/>
      <c r="O231" s="24"/>
      <c r="P231" s="24"/>
      <c r="Q231" s="8"/>
      <c r="R231" s="29"/>
    </row>
    <row r="232" customHeight="1" spans="1:18">
      <c r="A232" s="8">
        <v>1</v>
      </c>
      <c r="B232" s="8" t="s">
        <v>677</v>
      </c>
      <c r="C232" s="8" t="s">
        <v>743</v>
      </c>
      <c r="D232" s="8" t="s">
        <v>677</v>
      </c>
      <c r="E232" s="8" t="s">
        <v>744</v>
      </c>
      <c r="F232" s="8" t="s">
        <v>29</v>
      </c>
      <c r="G232" s="8" t="s">
        <v>745</v>
      </c>
      <c r="H232" s="17"/>
      <c r="I232" s="17">
        <v>200</v>
      </c>
      <c r="J232" s="17">
        <v>200</v>
      </c>
      <c r="K232" s="17">
        <v>160</v>
      </c>
      <c r="L232" s="17">
        <v>40</v>
      </c>
      <c r="M232" s="17"/>
      <c r="N232" s="17"/>
      <c r="O232" s="24"/>
      <c r="P232" s="24" t="s">
        <v>746</v>
      </c>
      <c r="Q232" s="8" t="s">
        <v>691</v>
      </c>
      <c r="R232" s="29"/>
    </row>
    <row r="233" customHeight="1" spans="1:18">
      <c r="A233" s="13" t="s">
        <v>74</v>
      </c>
      <c r="B233" s="14"/>
      <c r="C233" s="22"/>
      <c r="D233" s="8"/>
      <c r="E233" s="8">
        <v>2</v>
      </c>
      <c r="F233" s="8"/>
      <c r="G233" s="8"/>
      <c r="H233" s="17"/>
      <c r="I233" s="17">
        <v>420</v>
      </c>
      <c r="J233" s="17">
        <v>420</v>
      </c>
      <c r="K233" s="17">
        <v>410</v>
      </c>
      <c r="L233" s="17">
        <v>10</v>
      </c>
      <c r="M233" s="17"/>
      <c r="N233" s="17"/>
      <c r="O233" s="24"/>
      <c r="P233" s="24"/>
      <c r="Q233" s="8"/>
      <c r="R233" s="29"/>
    </row>
    <row r="234" customHeight="1" spans="1:18">
      <c r="A234" s="8">
        <v>1</v>
      </c>
      <c r="B234" s="8" t="s">
        <v>677</v>
      </c>
      <c r="C234" s="8" t="s">
        <v>747</v>
      </c>
      <c r="D234" s="8" t="s">
        <v>679</v>
      </c>
      <c r="E234" s="8" t="s">
        <v>748</v>
      </c>
      <c r="F234" s="8" t="s">
        <v>29</v>
      </c>
      <c r="G234" s="8" t="s">
        <v>681</v>
      </c>
      <c r="H234" s="17"/>
      <c r="I234" s="17">
        <v>100</v>
      </c>
      <c r="J234" s="17">
        <v>100</v>
      </c>
      <c r="K234" s="17">
        <v>90</v>
      </c>
      <c r="L234" s="17">
        <v>10</v>
      </c>
      <c r="M234" s="17"/>
      <c r="N234" s="17"/>
      <c r="O234" s="24"/>
      <c r="P234" s="24" t="s">
        <v>749</v>
      </c>
      <c r="Q234" s="8" t="s">
        <v>691</v>
      </c>
      <c r="R234" s="29"/>
    </row>
    <row r="235" customHeight="1" spans="1:18">
      <c r="A235" s="8">
        <v>2</v>
      </c>
      <c r="B235" s="8" t="s">
        <v>677</v>
      </c>
      <c r="C235" s="8" t="s">
        <v>750</v>
      </c>
      <c r="D235" s="8" t="s">
        <v>751</v>
      </c>
      <c r="E235" s="8" t="s">
        <v>752</v>
      </c>
      <c r="F235" s="8" t="s">
        <v>29</v>
      </c>
      <c r="G235" s="8" t="s">
        <v>681</v>
      </c>
      <c r="H235" s="17"/>
      <c r="I235" s="17">
        <v>320</v>
      </c>
      <c r="J235" s="17">
        <v>320</v>
      </c>
      <c r="K235" s="17">
        <v>320</v>
      </c>
      <c r="L235" s="17"/>
      <c r="M235" s="17"/>
      <c r="N235" s="17"/>
      <c r="O235" s="24"/>
      <c r="P235" s="24" t="s">
        <v>753</v>
      </c>
      <c r="Q235" s="8" t="s">
        <v>691</v>
      </c>
      <c r="R235" s="29"/>
    </row>
  </sheetData>
  <autoFilter xmlns:etc="http://www.wps.cn/officeDocument/2017/etCustomData" ref="A5:Z235" etc:filterBottomFollowUsedRange="0">
    <extLst/>
  </autoFilter>
  <mergeCells count="80">
    <mergeCell ref="A1:R1"/>
    <mergeCell ref="A2:R2"/>
    <mergeCell ref="J3:O3"/>
    <mergeCell ref="A6:D6"/>
    <mergeCell ref="A7:C7"/>
    <mergeCell ref="A8:C8"/>
    <mergeCell ref="A12:C12"/>
    <mergeCell ref="A14:C14"/>
    <mergeCell ref="A17:C17"/>
    <mergeCell ref="A21:C21"/>
    <mergeCell ref="A24:C24"/>
    <mergeCell ref="A25:C25"/>
    <mergeCell ref="A31:C31"/>
    <mergeCell ref="A33:C33"/>
    <mergeCell ref="A36:C36"/>
    <mergeCell ref="A39:C39"/>
    <mergeCell ref="A41:C41"/>
    <mergeCell ref="A42:C42"/>
    <mergeCell ref="A48:C48"/>
    <mergeCell ref="A53:C53"/>
    <mergeCell ref="A64:C64"/>
    <mergeCell ref="A67:C67"/>
    <mergeCell ref="A70:C70"/>
    <mergeCell ref="A71:C71"/>
    <mergeCell ref="A77:C77"/>
    <mergeCell ref="A79:C79"/>
    <mergeCell ref="A83:C83"/>
    <mergeCell ref="A85:C85"/>
    <mergeCell ref="A87:C87"/>
    <mergeCell ref="A89:C89"/>
    <mergeCell ref="A90:C90"/>
    <mergeCell ref="A96:C96"/>
    <mergeCell ref="A98:C98"/>
    <mergeCell ref="A100:C100"/>
    <mergeCell ref="A101:C101"/>
    <mergeCell ref="A103:C103"/>
    <mergeCell ref="A105:C105"/>
    <mergeCell ref="A108:C108"/>
    <mergeCell ref="A115:C115"/>
    <mergeCell ref="A116:C116"/>
    <mergeCell ref="A120:C120"/>
    <mergeCell ref="A125:C125"/>
    <mergeCell ref="A142:C142"/>
    <mergeCell ref="A146:C146"/>
    <mergeCell ref="A149:C149"/>
    <mergeCell ref="A150:C150"/>
    <mergeCell ref="A153:C153"/>
    <mergeCell ref="A155:C155"/>
    <mergeCell ref="A159:C159"/>
    <mergeCell ref="A161:C161"/>
    <mergeCell ref="A162:C162"/>
    <mergeCell ref="A170:C170"/>
    <mergeCell ref="A172:C172"/>
    <mergeCell ref="A184:C184"/>
    <mergeCell ref="A188:C188"/>
    <mergeCell ref="A191:C191"/>
    <mergeCell ref="A194:C194"/>
    <mergeCell ref="A195:C195"/>
    <mergeCell ref="A197:C197"/>
    <mergeCell ref="A199:C199"/>
    <mergeCell ref="A203:C203"/>
    <mergeCell ref="A211:C211"/>
    <mergeCell ref="A212:C212"/>
    <mergeCell ref="A216:C216"/>
    <mergeCell ref="A218:C218"/>
    <mergeCell ref="A225:C225"/>
    <mergeCell ref="A231:C231"/>
    <mergeCell ref="A233:C233"/>
    <mergeCell ref="A3:A4"/>
    <mergeCell ref="B3:B4"/>
    <mergeCell ref="C3:C4"/>
    <mergeCell ref="D3:D4"/>
    <mergeCell ref="E3:E4"/>
    <mergeCell ref="F3:F4"/>
    <mergeCell ref="G3:G4"/>
    <mergeCell ref="H3:H4"/>
    <mergeCell ref="I3:I4"/>
    <mergeCell ref="P3:P4"/>
    <mergeCell ref="Q3:Q4"/>
    <mergeCell ref="R3:R4"/>
  </mergeCells>
  <printOptions horizontalCentered="1"/>
  <pageMargins left="0" right="0" top="0.708333333333333" bottom="0.409027777777778" header="0.275" footer="0.5"/>
  <pageSetup paperSize="8" scale="50" fitToHeight="0" orientation="landscape" horizontalDpi="600"/>
  <headerFooter/>
  <ignoredErrors>
    <ignoredError sqref="J199:L199" formulaRange="1"/>
  </ignoredErrors>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那曲市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dcterms:created xsi:type="dcterms:W3CDTF">2022-05-24T06:13:00Z</dcterms:created>
  <dcterms:modified xsi:type="dcterms:W3CDTF">2025-01-06T07:46:20Z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84387FA6ED694E77804C9F3D82AB7DF0_13</vt:lpwstr>
  </property>
  <property fmtid="{D5CDD505-2E9C-101B-9397-08002B2CF9AE}" pid="3" name="KSOProductBuildVer">
    <vt:lpwstr>2052-12.1.0.19770</vt:lpwstr>
  </property>
  <property fmtid="{D5CDD505-2E9C-101B-9397-08002B2CF9AE}" pid="4" name="KSOReadingLayout">
    <vt:bool>true</vt:bool>
  </property>
</Properties>
</file>